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chartEx2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3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charts/chartEx4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5.xml" ContentType="application/vnd.openxmlformats-officedocument.drawingml.chart+xml"/>
  <Override PartName="/xl/charts/chartEx5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charts/chart6.xml" ContentType="application/vnd.openxmlformats-officedocument.drawingml.chart+xml"/>
  <Override PartName="/xl/charts/chartEx6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charts/chart7.xml" ContentType="application/vnd.openxmlformats-officedocument.drawingml.chart+xml"/>
  <Override PartName="/xl/charts/chartEx7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charts/chart8.xml" ContentType="application/vnd.openxmlformats-officedocument.drawingml.chart+xml"/>
  <Override PartName="/xl/charts/chartEx8.xml" ContentType="application/vnd.ms-office.chartex+xml"/>
  <Override PartName="/xl/charts/style9.xml" ContentType="application/vnd.ms-office.chartstyle+xml"/>
  <Override PartName="/xl/charts/colors9.xml" ContentType="application/vnd.ms-office.chartcolorstyle+xml"/>
  <Override PartName="/xl/charts/chart9.xml" ContentType="application/vnd.openxmlformats-officedocument.drawingml.chart+xml"/>
  <Override PartName="/xl/charts/chartEx9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charts/chart10.xml" ContentType="application/vnd.openxmlformats-officedocument.drawingml.chart+xml"/>
  <Override PartName="/xl/charts/chartEx10.xml" ContentType="application/vnd.ms-office.chartex+xml"/>
  <Override PartName="/xl/charts/style11.xml" ContentType="application/vnd.ms-office.chartstyle+xml"/>
  <Override PartName="/xl/charts/colors11.xml" ContentType="application/vnd.ms-office.chartcolorstyle+xml"/>
  <Override PartName="/xl/charts/chart11.xml" ContentType="application/vnd.openxmlformats-officedocument.drawingml.chart+xml"/>
  <Override PartName="/xl/charts/chartEx11.xml" ContentType="application/vnd.ms-office.chartex+xml"/>
  <Override PartName="/xl/charts/style12.xml" ContentType="application/vnd.ms-office.chartstyle+xml"/>
  <Override PartName="/xl/charts/colors12.xml" ContentType="application/vnd.ms-office.chartcolorstyle+xml"/>
  <Override PartName="/xl/charts/chart12.xml" ContentType="application/vnd.openxmlformats-officedocument.drawingml.chart+xml"/>
  <Override PartName="/xl/charts/chartEx12.xml" ContentType="application/vnd.ms-office.chartex+xml"/>
  <Override PartName="/xl/charts/style13.xml" ContentType="application/vnd.ms-office.chartstyle+xml"/>
  <Override PartName="/xl/charts/colors13.xml" ContentType="application/vnd.ms-office.chartcolorstyle+xml"/>
  <Override PartName="/xl/charts/chart13.xml" ContentType="application/vnd.openxmlformats-officedocument.drawingml.chart+xml"/>
  <Override PartName="/xl/charts/chartEx13.xml" ContentType="application/vnd.ms-office.chartex+xml"/>
  <Override PartName="/xl/charts/style14.xml" ContentType="application/vnd.ms-office.chartstyle+xml"/>
  <Override PartName="/xl/charts/colors14.xml" ContentType="application/vnd.ms-office.chartcolorstyle+xml"/>
  <Override PartName="/xl/charts/chart14.xml" ContentType="application/vnd.openxmlformats-officedocument.drawingml.chart+xml"/>
  <Override PartName="/xl/charts/chartEx14.xml" ContentType="application/vnd.ms-office.chartex+xml"/>
  <Override PartName="/xl/charts/style15.xml" ContentType="application/vnd.ms-office.chartstyle+xml"/>
  <Override PartName="/xl/charts/colors15.xml" ContentType="application/vnd.ms-office.chartcolorstyle+xml"/>
  <Override PartName="/xl/charts/chart15.xml" ContentType="application/vnd.openxmlformats-officedocument.drawingml.chart+xml"/>
  <Override PartName="/xl/charts/chartEx15.xml" ContentType="application/vnd.ms-office.chartex+xml"/>
  <Override PartName="/xl/charts/style16.xml" ContentType="application/vnd.ms-office.chartstyle+xml"/>
  <Override PartName="/xl/charts/colors16.xml" ContentType="application/vnd.ms-office.chartcolorstyle+xml"/>
  <Override PartName="/xl/charts/chart16.xml" ContentType="application/vnd.openxmlformats-officedocument.drawingml.chart+xml"/>
  <Override PartName="/xl/charts/chartEx16.xml" ContentType="application/vnd.ms-office.chartex+xml"/>
  <Override PartName="/xl/charts/style17.xml" ContentType="application/vnd.ms-office.chartstyle+xml"/>
  <Override PartName="/xl/charts/colors17.xml" ContentType="application/vnd.ms-office.chartcolorstyle+xml"/>
  <Override PartName="/xl/charts/chart17.xml" ContentType="application/vnd.openxmlformats-officedocument.drawingml.chart+xml"/>
  <Override PartName="/xl/charts/chartEx17.xml" ContentType="application/vnd.ms-office.chartex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https://tilwitcom.sharepoint.com/sites/Teamtilwit/Shared Documents/General/05_Boite à outils/05_Exercices de crise Cyber/02_Kits agences gouvernementales/ANS/kit-exercice-de-crise-cyber-v2/2. Chronogrammes/"/>
    </mc:Choice>
  </mc:AlternateContent>
  <xr:revisionPtr revIDLastSave="396" documentId="8_{A7A0FA73-1093-4FE0-98B3-A4DF3D6B8A78}" xr6:coauthVersionLast="47" xr6:coauthVersionMax="47" xr10:uidLastSave="{75041C59-E04C-49EE-A08B-6C0595D80EB8}"/>
  <bookViews>
    <workbookView xWindow="-120" yWindow="-120" windowWidth="29040" windowHeight="15720" firstSheet="1" activeTab="1" xr2:uid="{00000000-000D-0000-FFFF-FFFF00000000}"/>
  </bookViews>
  <sheets>
    <sheet name="Mode d'emploi" sheetId="5" r:id="rId1"/>
    <sheet name="Evaluation par compétences" sheetId="1" r:id="rId2"/>
    <sheet name="Résultats" sheetId="3" state="hidden" r:id="rId3"/>
    <sheet name="Dashboard" sheetId="7" state="hidden" r:id="rId4"/>
    <sheet name="Compétences &amp; Savoirs-Faire" sheetId="6" state="hidden" r:id="rId5"/>
    <sheet name="Paramètres" sheetId="11" state="hidden" r:id="rId6"/>
  </sheets>
  <definedNames>
    <definedName name="_xlchart.v1.0" hidden="1">Dashboard!$D$2:$H$2</definedName>
    <definedName name="_xlchart.v1.1" hidden="1">Dashboard!$D$3:$H$3</definedName>
    <definedName name="_xlchart.v1.10" hidden="1">Dashboard!$D$53:$H$53</definedName>
    <definedName name="_xlchart.v1.11" hidden="1">Dashboard!$D$54:$H$54</definedName>
    <definedName name="_xlchart.v1.12" hidden="1">Dashboard!$D$62:$H$62</definedName>
    <definedName name="_xlchart.v1.13" hidden="1">Dashboard!$D$63:$H$63</definedName>
    <definedName name="_xlchart.v1.14" hidden="1">Dashboard!$D$71:$H$71</definedName>
    <definedName name="_xlchart.v1.15" hidden="1">Dashboard!$D$72:$H$72</definedName>
    <definedName name="_xlchart.v1.16" hidden="1">Dashboard!$D$80:$H$80</definedName>
    <definedName name="_xlchart.v1.17" hidden="1">Dashboard!$D$81:$H$81</definedName>
    <definedName name="_xlchart.v1.18" hidden="1">Dashboard!$D$93:$H$93</definedName>
    <definedName name="_xlchart.v1.19" hidden="1">Dashboard!$D$94:$H$94</definedName>
    <definedName name="_xlchart.v1.2" hidden="1">Dashboard!$D$2:$H$2</definedName>
    <definedName name="_xlchart.v1.20" hidden="1">Dashboard!$D$106:$H$106</definedName>
    <definedName name="_xlchart.v1.21" hidden="1">Dashboard!$D$107:$H$107</definedName>
    <definedName name="_xlchart.v1.22" hidden="1">Dashboard!$D$116:$H$116</definedName>
    <definedName name="_xlchart.v1.23" hidden="1">Dashboard!$D$117:$H$117</definedName>
    <definedName name="_xlchart.v1.24" hidden="1">Dashboard!$D$129:$H$129</definedName>
    <definedName name="_xlchart.v1.25" hidden="1">Dashboard!$D$130:$H$130</definedName>
    <definedName name="_xlchart.v1.26" hidden="1">Dashboard!$D$137:$H$137</definedName>
    <definedName name="_xlchart.v1.27" hidden="1">Dashboard!$D$138:$H$138</definedName>
    <definedName name="_xlchart.v1.28" hidden="1">Dashboard!$D$143:$H$143</definedName>
    <definedName name="_xlchart.v1.29" hidden="1">Dashboard!$D$144:$H$144</definedName>
    <definedName name="_xlchart.v1.3" hidden="1">Dashboard!$D$3:$H$3</definedName>
    <definedName name="_xlchart.v1.30" hidden="1">Dashboard!$D$151:$H$151</definedName>
    <definedName name="_xlchart.v1.31" hidden="1">Dashboard!$D$152:$H$152</definedName>
    <definedName name="_xlchart.v1.32" hidden="1">Dashboard!$D$160:$H$160</definedName>
    <definedName name="_xlchart.v1.33" hidden="1">Dashboard!$D$161:$H$161</definedName>
    <definedName name="_xlchart.v1.4" hidden="1">Dashboard!$D$16:$H$16</definedName>
    <definedName name="_xlchart.v1.5" hidden="1">Dashboard!$D$17:$H$17</definedName>
    <definedName name="_xlchart.v1.6" hidden="1">Dashboard!$D$28:$H$28</definedName>
    <definedName name="_xlchart.v1.7" hidden="1">Dashboard!$D$29:$H$29</definedName>
    <definedName name="_xlchart.v1.8" hidden="1">Dashboard!$D$42:$H$42</definedName>
    <definedName name="_xlchart.v1.9" hidden="1">Dashboard!$D$43:$H$43</definedName>
    <definedName name="_xlnm.Print_Titles" localSheetId="1">'Evaluation par compétences'!$1:$7</definedName>
    <definedName name="_xlnm.Print_Area" localSheetId="1">'Evaluation par compétences'!$A$1:$O$187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6" i="6" l="1"/>
  <c r="I137" i="6"/>
  <c r="I138" i="6"/>
  <c r="I139" i="6"/>
  <c r="I140" i="6"/>
  <c r="I141" i="6"/>
  <c r="I142" i="6"/>
  <c r="I135" i="6"/>
  <c r="I128" i="6"/>
  <c r="I129" i="6"/>
  <c r="I130" i="6"/>
  <c r="I131" i="6"/>
  <c r="I132" i="6"/>
  <c r="I133" i="6"/>
  <c r="I127" i="6"/>
  <c r="I122" i="6"/>
  <c r="I123" i="6"/>
  <c r="I124" i="6"/>
  <c r="I125" i="6"/>
  <c r="I121" i="6"/>
  <c r="I116" i="6"/>
  <c r="I117" i="6"/>
  <c r="I118" i="6"/>
  <c r="I119" i="6"/>
  <c r="I115" i="6"/>
  <c r="I110" i="6"/>
  <c r="I111" i="6"/>
  <c r="I112" i="6"/>
  <c r="I113" i="6"/>
  <c r="I109" i="6"/>
  <c r="I99" i="6"/>
  <c r="I100" i="6"/>
  <c r="I101" i="6"/>
  <c r="I102" i="6"/>
  <c r="I103" i="6"/>
  <c r="I104" i="6"/>
  <c r="I105" i="6"/>
  <c r="I106" i="6"/>
  <c r="I107" i="6"/>
  <c r="I98" i="6"/>
  <c r="I91" i="6"/>
  <c r="I92" i="6"/>
  <c r="I93" i="6"/>
  <c r="I94" i="6"/>
  <c r="I95" i="6"/>
  <c r="I96" i="6"/>
  <c r="I90" i="6"/>
  <c r="I80" i="6"/>
  <c r="I81" i="6"/>
  <c r="I82" i="6"/>
  <c r="I83" i="6"/>
  <c r="I84" i="6"/>
  <c r="I85" i="6"/>
  <c r="I86" i="6"/>
  <c r="I87" i="6"/>
  <c r="I88" i="6"/>
  <c r="I79" i="6"/>
  <c r="I69" i="6"/>
  <c r="I70" i="6"/>
  <c r="I71" i="6"/>
  <c r="I72" i="6"/>
  <c r="I73" i="6"/>
  <c r="I74" i="6"/>
  <c r="I75" i="6"/>
  <c r="I76" i="6"/>
  <c r="I77" i="6"/>
  <c r="I68" i="6"/>
  <c r="I62" i="6"/>
  <c r="I63" i="6"/>
  <c r="I64" i="6"/>
  <c r="I65" i="6"/>
  <c r="I66" i="6"/>
  <c r="I61" i="6"/>
  <c r="I55" i="6"/>
  <c r="I56" i="6"/>
  <c r="I57" i="6"/>
  <c r="I58" i="6"/>
  <c r="I59" i="6"/>
  <c r="I54" i="6"/>
  <c r="I48" i="6"/>
  <c r="I49" i="6"/>
  <c r="I50" i="6"/>
  <c r="I51" i="6"/>
  <c r="I52" i="6"/>
  <c r="I47" i="6"/>
  <c r="I39" i="6"/>
  <c r="I40" i="6"/>
  <c r="I41" i="6"/>
  <c r="I42" i="6"/>
  <c r="I43" i="6"/>
  <c r="I44" i="6"/>
  <c r="I45" i="6"/>
  <c r="I38" i="6"/>
  <c r="I27" i="6"/>
  <c r="I28" i="6"/>
  <c r="I29" i="6"/>
  <c r="I30" i="6"/>
  <c r="I31" i="6"/>
  <c r="I32" i="6"/>
  <c r="I33" i="6"/>
  <c r="I34" i="6"/>
  <c r="I35" i="6"/>
  <c r="I36" i="6"/>
  <c r="I26" i="6"/>
  <c r="I17" i="6"/>
  <c r="I18" i="6"/>
  <c r="I19" i="6"/>
  <c r="I20" i="6"/>
  <c r="I21" i="6"/>
  <c r="I22" i="6"/>
  <c r="I23" i="6"/>
  <c r="I24" i="6"/>
  <c r="I16" i="6"/>
  <c r="I5" i="6"/>
  <c r="I6" i="6"/>
  <c r="I7" i="6"/>
  <c r="I8" i="6"/>
  <c r="I9" i="6"/>
  <c r="I10" i="6"/>
  <c r="I11" i="6"/>
  <c r="I12" i="6"/>
  <c r="I13" i="6"/>
  <c r="I14" i="6"/>
  <c r="I4" i="6"/>
  <c r="D163" i="7" l="1"/>
  <c r="E163" i="7"/>
  <c r="F163" i="7"/>
  <c r="G163" i="7"/>
  <c r="H163" i="7"/>
  <c r="D164" i="7"/>
  <c r="E164" i="7"/>
  <c r="F164" i="7"/>
  <c r="G164" i="7"/>
  <c r="H164" i="7"/>
  <c r="D165" i="7"/>
  <c r="E165" i="7"/>
  <c r="F165" i="7"/>
  <c r="G165" i="7"/>
  <c r="H165" i="7"/>
  <c r="D166" i="7"/>
  <c r="E166" i="7"/>
  <c r="F166" i="7"/>
  <c r="G166" i="7"/>
  <c r="H166" i="7"/>
  <c r="D167" i="7"/>
  <c r="E167" i="7"/>
  <c r="F167" i="7"/>
  <c r="G167" i="7"/>
  <c r="H167" i="7"/>
  <c r="D168" i="7"/>
  <c r="E168" i="7"/>
  <c r="F168" i="7"/>
  <c r="G168" i="7"/>
  <c r="H168" i="7"/>
  <c r="D169" i="7"/>
  <c r="E169" i="7"/>
  <c r="F169" i="7"/>
  <c r="G169" i="7"/>
  <c r="H169" i="7"/>
  <c r="H162" i="7"/>
  <c r="G162" i="7"/>
  <c r="F162" i="7"/>
  <c r="E162" i="7"/>
  <c r="D162" i="7"/>
  <c r="I167" i="7"/>
  <c r="D154" i="7"/>
  <c r="E154" i="7"/>
  <c r="F154" i="7"/>
  <c r="G154" i="7"/>
  <c r="H154" i="7"/>
  <c r="D155" i="7"/>
  <c r="E155" i="7"/>
  <c r="F155" i="7"/>
  <c r="G155" i="7"/>
  <c r="H155" i="7"/>
  <c r="D156" i="7"/>
  <c r="E156" i="7"/>
  <c r="F156" i="7"/>
  <c r="G156" i="7"/>
  <c r="H156" i="7"/>
  <c r="D157" i="7"/>
  <c r="E157" i="7"/>
  <c r="F157" i="7"/>
  <c r="G157" i="7"/>
  <c r="H157" i="7"/>
  <c r="D158" i="7"/>
  <c r="E158" i="7"/>
  <c r="F158" i="7"/>
  <c r="G158" i="7"/>
  <c r="H158" i="7"/>
  <c r="H153" i="7"/>
  <c r="G153" i="7"/>
  <c r="F153" i="7"/>
  <c r="E153" i="7"/>
  <c r="D153" i="7"/>
  <c r="D146" i="7"/>
  <c r="E146" i="7"/>
  <c r="F146" i="7"/>
  <c r="G146" i="7"/>
  <c r="H146" i="7"/>
  <c r="D147" i="7"/>
  <c r="E147" i="7"/>
  <c r="F147" i="7"/>
  <c r="G147" i="7"/>
  <c r="H147" i="7"/>
  <c r="D148" i="7"/>
  <c r="E148" i="7"/>
  <c r="F148" i="7"/>
  <c r="G148" i="7"/>
  <c r="H148" i="7"/>
  <c r="D149" i="7"/>
  <c r="E149" i="7"/>
  <c r="F149" i="7"/>
  <c r="G149" i="7"/>
  <c r="H149" i="7"/>
  <c r="H145" i="7"/>
  <c r="G145" i="7"/>
  <c r="F145" i="7"/>
  <c r="E145" i="7"/>
  <c r="D145" i="7"/>
  <c r="D140" i="7"/>
  <c r="E140" i="7"/>
  <c r="F140" i="7"/>
  <c r="G140" i="7"/>
  <c r="H140" i="7"/>
  <c r="D141" i="7"/>
  <c r="E141" i="7"/>
  <c r="F141" i="7"/>
  <c r="G141" i="7"/>
  <c r="H141" i="7"/>
  <c r="H139" i="7"/>
  <c r="G139" i="7"/>
  <c r="F139" i="7"/>
  <c r="E139" i="7"/>
  <c r="D139" i="7"/>
  <c r="D132" i="7"/>
  <c r="E132" i="7"/>
  <c r="F132" i="7"/>
  <c r="G132" i="7"/>
  <c r="H132" i="7"/>
  <c r="D133" i="7"/>
  <c r="E133" i="7"/>
  <c r="F133" i="7"/>
  <c r="G133" i="7"/>
  <c r="H133" i="7"/>
  <c r="D134" i="7"/>
  <c r="E134" i="7"/>
  <c r="F134" i="7"/>
  <c r="G134" i="7"/>
  <c r="H134" i="7"/>
  <c r="D135" i="7"/>
  <c r="E135" i="7"/>
  <c r="F135" i="7"/>
  <c r="G135" i="7"/>
  <c r="H135" i="7"/>
  <c r="H131" i="7"/>
  <c r="G131" i="7"/>
  <c r="F131" i="7"/>
  <c r="E131" i="7"/>
  <c r="D131" i="7"/>
  <c r="D119" i="7"/>
  <c r="E119" i="7"/>
  <c r="F119" i="7"/>
  <c r="G119" i="7"/>
  <c r="H119" i="7"/>
  <c r="D120" i="7"/>
  <c r="E120" i="7"/>
  <c r="F120" i="7"/>
  <c r="G120" i="7"/>
  <c r="H120" i="7"/>
  <c r="D121" i="7"/>
  <c r="E121" i="7"/>
  <c r="F121" i="7"/>
  <c r="G121" i="7"/>
  <c r="H121" i="7"/>
  <c r="D122" i="7"/>
  <c r="E122" i="7"/>
  <c r="F122" i="7"/>
  <c r="G122" i="7"/>
  <c r="H122" i="7"/>
  <c r="D123" i="7"/>
  <c r="E123" i="7"/>
  <c r="F123" i="7"/>
  <c r="G123" i="7"/>
  <c r="H123" i="7"/>
  <c r="D124" i="7"/>
  <c r="E124" i="7"/>
  <c r="F124" i="7"/>
  <c r="G124" i="7"/>
  <c r="H124" i="7"/>
  <c r="D125" i="7"/>
  <c r="E125" i="7"/>
  <c r="F125" i="7"/>
  <c r="G125" i="7"/>
  <c r="H125" i="7"/>
  <c r="D126" i="7"/>
  <c r="E126" i="7"/>
  <c r="F126" i="7"/>
  <c r="G126" i="7"/>
  <c r="H126" i="7"/>
  <c r="D127" i="7"/>
  <c r="E127" i="7"/>
  <c r="F127" i="7"/>
  <c r="G127" i="7"/>
  <c r="H127" i="7"/>
  <c r="H118" i="7"/>
  <c r="G118" i="7"/>
  <c r="F118" i="7"/>
  <c r="E118" i="7"/>
  <c r="D118" i="7"/>
  <c r="D109" i="7"/>
  <c r="E109" i="7"/>
  <c r="F109" i="7"/>
  <c r="G109" i="7"/>
  <c r="H109" i="7"/>
  <c r="D110" i="7"/>
  <c r="E110" i="7"/>
  <c r="F110" i="7"/>
  <c r="G110" i="7"/>
  <c r="H110" i="7"/>
  <c r="D111" i="7"/>
  <c r="E111" i="7"/>
  <c r="F111" i="7"/>
  <c r="G111" i="7"/>
  <c r="H111" i="7"/>
  <c r="D112" i="7"/>
  <c r="E112" i="7"/>
  <c r="F112" i="7"/>
  <c r="G112" i="7"/>
  <c r="H112" i="7"/>
  <c r="D113" i="7"/>
  <c r="E113" i="7"/>
  <c r="F113" i="7"/>
  <c r="G113" i="7"/>
  <c r="H113" i="7"/>
  <c r="D114" i="7"/>
  <c r="E114" i="7"/>
  <c r="F114" i="7"/>
  <c r="G114" i="7"/>
  <c r="H114" i="7"/>
  <c r="H108" i="7"/>
  <c r="G108" i="7"/>
  <c r="F108" i="7"/>
  <c r="E108" i="7"/>
  <c r="D108" i="7"/>
  <c r="D96" i="7"/>
  <c r="E96" i="7"/>
  <c r="F96" i="7"/>
  <c r="G96" i="7"/>
  <c r="H96" i="7"/>
  <c r="D97" i="7"/>
  <c r="E97" i="7"/>
  <c r="F97" i="7"/>
  <c r="G97" i="7"/>
  <c r="H97" i="7"/>
  <c r="D98" i="7"/>
  <c r="E98" i="7"/>
  <c r="F98" i="7"/>
  <c r="G98" i="7"/>
  <c r="H98" i="7"/>
  <c r="D99" i="7"/>
  <c r="E99" i="7"/>
  <c r="F99" i="7"/>
  <c r="G99" i="7"/>
  <c r="H99" i="7"/>
  <c r="D100" i="7"/>
  <c r="E100" i="7"/>
  <c r="F100" i="7"/>
  <c r="G100" i="7"/>
  <c r="H100" i="7"/>
  <c r="D101" i="7"/>
  <c r="E101" i="7"/>
  <c r="F101" i="7"/>
  <c r="G101" i="7"/>
  <c r="H101" i="7"/>
  <c r="D102" i="7"/>
  <c r="E102" i="7"/>
  <c r="F102" i="7"/>
  <c r="G102" i="7"/>
  <c r="H102" i="7"/>
  <c r="D103" i="7"/>
  <c r="E103" i="7"/>
  <c r="F103" i="7"/>
  <c r="G103" i="7"/>
  <c r="H103" i="7"/>
  <c r="D104" i="7"/>
  <c r="E104" i="7"/>
  <c r="F104" i="7"/>
  <c r="G104" i="7"/>
  <c r="H104" i="7"/>
  <c r="H95" i="7"/>
  <c r="G95" i="7"/>
  <c r="F95" i="7"/>
  <c r="E95" i="7"/>
  <c r="D95" i="7"/>
  <c r="D83" i="7"/>
  <c r="E83" i="7"/>
  <c r="F83" i="7"/>
  <c r="G83" i="7"/>
  <c r="H83" i="7"/>
  <c r="D84" i="7"/>
  <c r="E84" i="7"/>
  <c r="F84" i="7"/>
  <c r="G84" i="7"/>
  <c r="H84" i="7"/>
  <c r="D85" i="7"/>
  <c r="E85" i="7"/>
  <c r="F85" i="7"/>
  <c r="G85" i="7"/>
  <c r="H85" i="7"/>
  <c r="D86" i="7"/>
  <c r="E86" i="7"/>
  <c r="F86" i="7"/>
  <c r="G86" i="7"/>
  <c r="H86" i="7"/>
  <c r="D87" i="7"/>
  <c r="E87" i="7"/>
  <c r="F87" i="7"/>
  <c r="G87" i="7"/>
  <c r="H87" i="7"/>
  <c r="D88" i="7"/>
  <c r="E88" i="7"/>
  <c r="F88" i="7"/>
  <c r="G88" i="7"/>
  <c r="H88" i="7"/>
  <c r="D89" i="7"/>
  <c r="E89" i="7"/>
  <c r="F89" i="7"/>
  <c r="G89" i="7"/>
  <c r="H89" i="7"/>
  <c r="D90" i="7"/>
  <c r="E90" i="7"/>
  <c r="F90" i="7"/>
  <c r="G90" i="7"/>
  <c r="H90" i="7"/>
  <c r="D91" i="7"/>
  <c r="E91" i="7"/>
  <c r="F91" i="7"/>
  <c r="G91" i="7"/>
  <c r="H91" i="7"/>
  <c r="H82" i="7"/>
  <c r="G82" i="7"/>
  <c r="F82" i="7"/>
  <c r="E82" i="7"/>
  <c r="D82" i="7"/>
  <c r="D74" i="7"/>
  <c r="E74" i="7"/>
  <c r="F74" i="7"/>
  <c r="G74" i="7"/>
  <c r="H74" i="7"/>
  <c r="D75" i="7"/>
  <c r="E75" i="7"/>
  <c r="F75" i="7"/>
  <c r="G75" i="7"/>
  <c r="H75" i="7"/>
  <c r="D76" i="7"/>
  <c r="E76" i="7"/>
  <c r="F76" i="7"/>
  <c r="G76" i="7"/>
  <c r="H76" i="7"/>
  <c r="D77" i="7"/>
  <c r="E77" i="7"/>
  <c r="F77" i="7"/>
  <c r="G77" i="7"/>
  <c r="H77" i="7"/>
  <c r="D78" i="7"/>
  <c r="E78" i="7"/>
  <c r="F78" i="7"/>
  <c r="G78" i="7"/>
  <c r="H78" i="7"/>
  <c r="H73" i="7"/>
  <c r="G73" i="7"/>
  <c r="F73" i="7"/>
  <c r="E73" i="7"/>
  <c r="D73" i="7"/>
  <c r="D65" i="7"/>
  <c r="E65" i="7"/>
  <c r="F65" i="7"/>
  <c r="G65" i="7"/>
  <c r="H65" i="7"/>
  <c r="D66" i="7"/>
  <c r="E66" i="7"/>
  <c r="F66" i="7"/>
  <c r="G66" i="7"/>
  <c r="H66" i="7"/>
  <c r="D67" i="7"/>
  <c r="E67" i="7"/>
  <c r="F67" i="7"/>
  <c r="G67" i="7"/>
  <c r="H67" i="7"/>
  <c r="D68" i="7"/>
  <c r="E68" i="7"/>
  <c r="F68" i="7"/>
  <c r="G68" i="7"/>
  <c r="H68" i="7"/>
  <c r="D69" i="7"/>
  <c r="E69" i="7"/>
  <c r="F69" i="7"/>
  <c r="G69" i="7"/>
  <c r="H69" i="7"/>
  <c r="H64" i="7"/>
  <c r="G64" i="7"/>
  <c r="F64" i="7"/>
  <c r="E64" i="7"/>
  <c r="D64" i="7"/>
  <c r="F60" i="7"/>
  <c r="D55" i="7"/>
  <c r="I165" i="7" l="1"/>
  <c r="I149" i="7"/>
  <c r="I166" i="7"/>
  <c r="I168" i="7"/>
  <c r="I158" i="7"/>
  <c r="I169" i="7"/>
  <c r="I157" i="7"/>
  <c r="I122" i="7"/>
  <c r="I124" i="7"/>
  <c r="I123" i="7"/>
  <c r="I125" i="7"/>
  <c r="D56" i="7" l="1"/>
  <c r="E56" i="7"/>
  <c r="F56" i="7"/>
  <c r="G56" i="7"/>
  <c r="H56" i="7"/>
  <c r="D57" i="7"/>
  <c r="E57" i="7"/>
  <c r="F57" i="7"/>
  <c r="G57" i="7"/>
  <c r="H57" i="7"/>
  <c r="D58" i="7"/>
  <c r="E58" i="7"/>
  <c r="F58" i="7"/>
  <c r="G58" i="7"/>
  <c r="H58" i="7"/>
  <c r="D59" i="7"/>
  <c r="E59" i="7"/>
  <c r="F59" i="7"/>
  <c r="G59" i="7"/>
  <c r="H59" i="7"/>
  <c r="D60" i="7"/>
  <c r="E60" i="7"/>
  <c r="G60" i="7"/>
  <c r="H60" i="7"/>
  <c r="H55" i="7"/>
  <c r="G55" i="7"/>
  <c r="F55" i="7"/>
  <c r="E55" i="7"/>
  <c r="H51" i="7"/>
  <c r="D45" i="7"/>
  <c r="E45" i="7"/>
  <c r="F45" i="7"/>
  <c r="G45" i="7"/>
  <c r="H45" i="7"/>
  <c r="D46" i="7"/>
  <c r="E46" i="7"/>
  <c r="F46" i="7"/>
  <c r="G46" i="7"/>
  <c r="H46" i="7"/>
  <c r="D47" i="7"/>
  <c r="E47" i="7"/>
  <c r="F47" i="7"/>
  <c r="G47" i="7"/>
  <c r="H47" i="7"/>
  <c r="D48" i="7"/>
  <c r="E48" i="7"/>
  <c r="F48" i="7"/>
  <c r="G48" i="7"/>
  <c r="H48" i="7"/>
  <c r="D49" i="7"/>
  <c r="E49" i="7"/>
  <c r="F49" i="7"/>
  <c r="G49" i="7"/>
  <c r="H49" i="7"/>
  <c r="D50" i="7"/>
  <c r="E50" i="7"/>
  <c r="F50" i="7"/>
  <c r="G50" i="7"/>
  <c r="H50" i="7"/>
  <c r="D51" i="7"/>
  <c r="E51" i="7"/>
  <c r="F51" i="7"/>
  <c r="G51" i="7"/>
  <c r="D44" i="7"/>
  <c r="I44" i="7" s="1"/>
  <c r="H44" i="7"/>
  <c r="G44" i="7"/>
  <c r="F44" i="7"/>
  <c r="E44" i="7"/>
  <c r="D31" i="7"/>
  <c r="E31" i="7"/>
  <c r="F31" i="7"/>
  <c r="G31" i="7"/>
  <c r="H31" i="7"/>
  <c r="D32" i="7"/>
  <c r="E32" i="7"/>
  <c r="F32" i="7"/>
  <c r="G32" i="7"/>
  <c r="H32" i="7"/>
  <c r="D33" i="7"/>
  <c r="E33" i="7"/>
  <c r="F33" i="7"/>
  <c r="G33" i="7"/>
  <c r="H33" i="7"/>
  <c r="D34" i="7"/>
  <c r="E34" i="7"/>
  <c r="F34" i="7"/>
  <c r="G34" i="7"/>
  <c r="H34" i="7"/>
  <c r="D35" i="7"/>
  <c r="E35" i="7"/>
  <c r="F35" i="7"/>
  <c r="G35" i="7"/>
  <c r="H35" i="7"/>
  <c r="D36" i="7"/>
  <c r="E36" i="7"/>
  <c r="F36" i="7"/>
  <c r="G36" i="7"/>
  <c r="H36" i="7"/>
  <c r="D37" i="7"/>
  <c r="E37" i="7"/>
  <c r="F37" i="7"/>
  <c r="G37" i="7"/>
  <c r="H37" i="7"/>
  <c r="D38" i="7"/>
  <c r="E38" i="7"/>
  <c r="F38" i="7"/>
  <c r="G38" i="7"/>
  <c r="H38" i="7"/>
  <c r="D39" i="7"/>
  <c r="E39" i="7"/>
  <c r="F39" i="7"/>
  <c r="G39" i="7"/>
  <c r="H39" i="7"/>
  <c r="D40" i="7"/>
  <c r="E40" i="7"/>
  <c r="F40" i="7"/>
  <c r="G40" i="7"/>
  <c r="H40" i="7"/>
  <c r="D30" i="7"/>
  <c r="H30" i="7"/>
  <c r="G30" i="7"/>
  <c r="F30" i="7"/>
  <c r="E30" i="7"/>
  <c r="I111" i="7"/>
  <c r="I112" i="7"/>
  <c r="I113" i="7"/>
  <c r="I114" i="7"/>
  <c r="I97" i="7"/>
  <c r="I98" i="7"/>
  <c r="I99" i="7"/>
  <c r="I100" i="7"/>
  <c r="I101" i="7"/>
  <c r="I102" i="7"/>
  <c r="I103" i="7"/>
  <c r="I84" i="7"/>
  <c r="I85" i="7"/>
  <c r="I86" i="7"/>
  <c r="I87" i="7"/>
  <c r="I88" i="7"/>
  <c r="I89" i="7"/>
  <c r="I90" i="7"/>
  <c r="I91" i="7"/>
  <c r="I77" i="7"/>
  <c r="I78" i="7"/>
  <c r="I67" i="7"/>
  <c r="I68" i="7"/>
  <c r="I69" i="7"/>
  <c r="I164" i="7"/>
  <c r="I163" i="7"/>
  <c r="I162" i="7"/>
  <c r="I156" i="7"/>
  <c r="I155" i="7"/>
  <c r="I154" i="7"/>
  <c r="I153" i="7"/>
  <c r="I148" i="7"/>
  <c r="I147" i="7"/>
  <c r="I146" i="7"/>
  <c r="I145" i="7"/>
  <c r="I141" i="7"/>
  <c r="I140" i="7"/>
  <c r="I139" i="7"/>
  <c r="I134" i="7"/>
  <c r="I133" i="7"/>
  <c r="I132" i="7"/>
  <c r="I131" i="7"/>
  <c r="I127" i="7"/>
  <c r="I126" i="7"/>
  <c r="I121" i="7"/>
  <c r="I120" i="7"/>
  <c r="I119" i="7"/>
  <c r="I118" i="7"/>
  <c r="I110" i="7"/>
  <c r="I109" i="7"/>
  <c r="I108" i="7"/>
  <c r="I104" i="7"/>
  <c r="I96" i="7"/>
  <c r="I95" i="7"/>
  <c r="I83" i="7"/>
  <c r="I82" i="7"/>
  <c r="I76" i="7"/>
  <c r="I75" i="7"/>
  <c r="I74" i="7"/>
  <c r="I73" i="7"/>
  <c r="I66" i="7"/>
  <c r="I65" i="7"/>
  <c r="I64" i="7"/>
  <c r="G4" i="3"/>
  <c r="H4" i="3" s="1"/>
  <c r="H17" i="7" s="1"/>
  <c r="G5" i="3"/>
  <c r="H5" i="3" s="1"/>
  <c r="H29" i="7" s="1"/>
  <c r="G6" i="3"/>
  <c r="H6" i="3" s="1"/>
  <c r="H43" i="7" s="1"/>
  <c r="G7" i="3"/>
  <c r="H7" i="3" s="1"/>
  <c r="H54" i="7" s="1"/>
  <c r="G8" i="3"/>
  <c r="H8" i="3" s="1"/>
  <c r="H63" i="7" s="1"/>
  <c r="G9" i="3"/>
  <c r="H9" i="3" s="1"/>
  <c r="H72" i="7" s="1"/>
  <c r="G10" i="3"/>
  <c r="H10" i="3" s="1"/>
  <c r="H81" i="7" s="1"/>
  <c r="G11" i="3"/>
  <c r="H11" i="3" s="1"/>
  <c r="H94" i="7" s="1"/>
  <c r="G12" i="3"/>
  <c r="H12" i="3" s="1"/>
  <c r="H107" i="7" s="1"/>
  <c r="G13" i="3"/>
  <c r="H13" i="3" s="1"/>
  <c r="H117" i="7" s="1"/>
  <c r="G14" i="3"/>
  <c r="H14" i="3" s="1"/>
  <c r="H130" i="7" s="1"/>
  <c r="G15" i="3"/>
  <c r="H15" i="3" s="1"/>
  <c r="H138" i="7" s="1"/>
  <c r="G16" i="3"/>
  <c r="H16" i="3" s="1"/>
  <c r="H144" i="7" s="1"/>
  <c r="G17" i="3"/>
  <c r="H17" i="3" s="1"/>
  <c r="H152" i="7" s="1"/>
  <c r="G18" i="3"/>
  <c r="H18" i="3" s="1"/>
  <c r="H161" i="7" s="1"/>
  <c r="C6" i="3"/>
  <c r="E43" i="7" s="1"/>
  <c r="D6" i="3"/>
  <c r="F43" i="7" s="1"/>
  <c r="E6" i="3"/>
  <c r="F6" i="3" s="1"/>
  <c r="G43" i="7" s="1"/>
  <c r="C7" i="3"/>
  <c r="E54" i="7" s="1"/>
  <c r="D7" i="3"/>
  <c r="F54" i="7" s="1"/>
  <c r="E7" i="3"/>
  <c r="F7" i="3" s="1"/>
  <c r="G54" i="7" s="1"/>
  <c r="C8" i="3"/>
  <c r="E63" i="7" s="1"/>
  <c r="D8" i="3"/>
  <c r="F63" i="7" s="1"/>
  <c r="E8" i="3"/>
  <c r="F8" i="3" s="1"/>
  <c r="G63" i="7" s="1"/>
  <c r="C9" i="3"/>
  <c r="E72" i="7" s="1"/>
  <c r="D9" i="3"/>
  <c r="E9" i="3"/>
  <c r="F9" i="3" s="1"/>
  <c r="G72" i="7" s="1"/>
  <c r="C10" i="3"/>
  <c r="E81" i="7" s="1"/>
  <c r="D10" i="3"/>
  <c r="E10" i="3"/>
  <c r="F10" i="3" s="1"/>
  <c r="G81" i="7" s="1"/>
  <c r="C11" i="3"/>
  <c r="E94" i="7" s="1"/>
  <c r="D11" i="3"/>
  <c r="E11" i="3"/>
  <c r="C12" i="3"/>
  <c r="E107" i="7" s="1"/>
  <c r="D12" i="3"/>
  <c r="F107" i="7" s="1"/>
  <c r="E12" i="3"/>
  <c r="C13" i="3"/>
  <c r="E117" i="7" s="1"/>
  <c r="D13" i="3"/>
  <c r="F117" i="7" s="1"/>
  <c r="E13" i="3"/>
  <c r="C14" i="3"/>
  <c r="E130" i="7" s="1"/>
  <c r="D14" i="3"/>
  <c r="F130" i="7" s="1"/>
  <c r="E14" i="3"/>
  <c r="C15" i="3"/>
  <c r="E138" i="7" s="1"/>
  <c r="D15" i="3"/>
  <c r="E15" i="3"/>
  <c r="C16" i="3"/>
  <c r="E144" i="7" s="1"/>
  <c r="D16" i="3"/>
  <c r="F144" i="7" s="1"/>
  <c r="E16" i="3"/>
  <c r="C17" i="3"/>
  <c r="E152" i="7" s="1"/>
  <c r="D17" i="3"/>
  <c r="F152" i="7" s="1"/>
  <c r="E17" i="3"/>
  <c r="F17" i="3" s="1"/>
  <c r="G152" i="7" s="1"/>
  <c r="C18" i="3"/>
  <c r="E161" i="7" s="1"/>
  <c r="D18" i="3"/>
  <c r="F161" i="7" s="1"/>
  <c r="E18" i="3"/>
  <c r="C5" i="3"/>
  <c r="E29" i="7" s="1"/>
  <c r="D5" i="3"/>
  <c r="E5" i="3"/>
  <c r="F5" i="3" s="1"/>
  <c r="G29" i="7" s="1"/>
  <c r="B4" i="3"/>
  <c r="D17" i="7" s="1"/>
  <c r="B18" i="3"/>
  <c r="D161" i="7" s="1"/>
  <c r="B17" i="3"/>
  <c r="D152" i="7" s="1"/>
  <c r="B16" i="3"/>
  <c r="D144" i="7" s="1"/>
  <c r="B15" i="3"/>
  <c r="D138" i="7" s="1"/>
  <c r="B14" i="3"/>
  <c r="D130" i="7" s="1"/>
  <c r="B13" i="3"/>
  <c r="D117" i="7" s="1"/>
  <c r="B12" i="3"/>
  <c r="D107" i="7" s="1"/>
  <c r="B11" i="3"/>
  <c r="D94" i="7" s="1"/>
  <c r="B10" i="3"/>
  <c r="D81" i="7" s="1"/>
  <c r="B9" i="3"/>
  <c r="D72" i="7" s="1"/>
  <c r="B8" i="3"/>
  <c r="D63" i="7" s="1"/>
  <c r="B7" i="3"/>
  <c r="D54" i="7" s="1"/>
  <c r="B5" i="3"/>
  <c r="D29" i="7" s="1"/>
  <c r="B6" i="3"/>
  <c r="D43" i="7" s="1"/>
  <c r="A175" i="1"/>
  <c r="A164" i="1"/>
  <c r="A155" i="1"/>
  <c r="A147" i="1"/>
  <c r="A141" i="1"/>
  <c r="A133" i="1"/>
  <c r="A120" i="1"/>
  <c r="A110" i="1"/>
  <c r="A97" i="1"/>
  <c r="A84" i="1"/>
  <c r="A75" i="1"/>
  <c r="A66" i="1"/>
  <c r="A57" i="1"/>
  <c r="A46" i="1"/>
  <c r="E4" i="3"/>
  <c r="F4" i="3" s="1"/>
  <c r="G17" i="7" s="1"/>
  <c r="C4" i="3"/>
  <c r="E17" i="7" s="1"/>
  <c r="D4" i="3"/>
  <c r="F19" i="7"/>
  <c r="G19" i="7"/>
  <c r="H19" i="7"/>
  <c r="F20" i="7"/>
  <c r="G20" i="7"/>
  <c r="H20" i="7"/>
  <c r="F21" i="7"/>
  <c r="G21" i="7"/>
  <c r="H21" i="7"/>
  <c r="F22" i="7"/>
  <c r="G22" i="7"/>
  <c r="H22" i="7"/>
  <c r="F23" i="7"/>
  <c r="G23" i="7"/>
  <c r="H23" i="7"/>
  <c r="F24" i="7"/>
  <c r="G24" i="7"/>
  <c r="H24" i="7"/>
  <c r="F25" i="7"/>
  <c r="G25" i="7"/>
  <c r="H25" i="7"/>
  <c r="F26" i="7"/>
  <c r="G26" i="7"/>
  <c r="H26" i="7"/>
  <c r="H18" i="7"/>
  <c r="G18" i="7"/>
  <c r="F18" i="7"/>
  <c r="E18" i="7"/>
  <c r="E19" i="7"/>
  <c r="E20" i="7"/>
  <c r="E21" i="7"/>
  <c r="E22" i="7"/>
  <c r="E23" i="7"/>
  <c r="E24" i="7"/>
  <c r="E25" i="7"/>
  <c r="E26" i="7"/>
  <c r="D19" i="7"/>
  <c r="D20" i="7"/>
  <c r="D21" i="7"/>
  <c r="D22" i="7"/>
  <c r="D23" i="7"/>
  <c r="D24" i="7"/>
  <c r="D25" i="7"/>
  <c r="D26" i="7"/>
  <c r="D18" i="7"/>
  <c r="A32" i="1"/>
  <c r="D5" i="7"/>
  <c r="E5" i="7"/>
  <c r="F5" i="7"/>
  <c r="G5" i="7"/>
  <c r="H5" i="7"/>
  <c r="D6" i="7"/>
  <c r="E6" i="7"/>
  <c r="F6" i="7"/>
  <c r="G6" i="7"/>
  <c r="H6" i="7"/>
  <c r="D7" i="7"/>
  <c r="E7" i="7"/>
  <c r="F7" i="7"/>
  <c r="G7" i="7"/>
  <c r="H7" i="7"/>
  <c r="D8" i="7"/>
  <c r="E8" i="7"/>
  <c r="F8" i="7"/>
  <c r="G8" i="7"/>
  <c r="H8" i="7"/>
  <c r="D9" i="7"/>
  <c r="E9" i="7"/>
  <c r="F9" i="7"/>
  <c r="G9" i="7"/>
  <c r="H9" i="7"/>
  <c r="D10" i="7"/>
  <c r="E10" i="7"/>
  <c r="F10" i="7"/>
  <c r="G10" i="7"/>
  <c r="H10" i="7"/>
  <c r="D11" i="7"/>
  <c r="E11" i="7"/>
  <c r="F11" i="7"/>
  <c r="G11" i="7"/>
  <c r="H11" i="7"/>
  <c r="D12" i="7"/>
  <c r="E12" i="7"/>
  <c r="F12" i="7"/>
  <c r="G12" i="7"/>
  <c r="H12" i="7"/>
  <c r="D13" i="7"/>
  <c r="E13" i="7"/>
  <c r="F13" i="7"/>
  <c r="G13" i="7"/>
  <c r="H13" i="7"/>
  <c r="D14" i="7"/>
  <c r="E14" i="7"/>
  <c r="F14" i="7"/>
  <c r="G14" i="7"/>
  <c r="H14" i="7"/>
  <c r="F4" i="7"/>
  <c r="H4" i="7"/>
  <c r="G4" i="7"/>
  <c r="E4" i="7"/>
  <c r="D4" i="7"/>
  <c r="B3" i="3"/>
  <c r="D3" i="7" s="1"/>
  <c r="F16" i="3"/>
  <c r="G144" i="7" s="1"/>
  <c r="C3" i="3"/>
  <c r="E3" i="7" s="1"/>
  <c r="D3" i="3"/>
  <c r="F3" i="7" s="1"/>
  <c r="K136" i="6"/>
  <c r="K137" i="6" s="1"/>
  <c r="B135" i="6"/>
  <c r="S134" i="6"/>
  <c r="Q134" i="6"/>
  <c r="O134" i="6"/>
  <c r="M134" i="6"/>
  <c r="K128" i="6"/>
  <c r="K129" i="6" s="1"/>
  <c r="B127" i="6"/>
  <c r="S126" i="6"/>
  <c r="Q126" i="6"/>
  <c r="O126" i="6"/>
  <c r="M126" i="6"/>
  <c r="K122" i="6"/>
  <c r="B121" i="6"/>
  <c r="S120" i="6"/>
  <c r="Q120" i="6"/>
  <c r="O120" i="6"/>
  <c r="M120" i="6"/>
  <c r="K116" i="6"/>
  <c r="K117" i="6" s="1"/>
  <c r="B115" i="6"/>
  <c r="S114" i="6"/>
  <c r="Q114" i="6"/>
  <c r="O114" i="6"/>
  <c r="M114" i="6"/>
  <c r="K110" i="6"/>
  <c r="K111" i="6" s="1"/>
  <c r="B109" i="6"/>
  <c r="S108" i="6"/>
  <c r="Q108" i="6"/>
  <c r="O108" i="6"/>
  <c r="M108" i="6"/>
  <c r="K99" i="6"/>
  <c r="K100" i="6" s="1"/>
  <c r="K101" i="6" s="1"/>
  <c r="B98" i="6"/>
  <c r="S97" i="6"/>
  <c r="Q97" i="6"/>
  <c r="O97" i="6"/>
  <c r="M97" i="6"/>
  <c r="B96" i="6"/>
  <c r="K91" i="6"/>
  <c r="K92" i="6" s="1"/>
  <c r="B91" i="6"/>
  <c r="B90" i="6"/>
  <c r="S89" i="6"/>
  <c r="Q89" i="6"/>
  <c r="O89" i="6"/>
  <c r="M89" i="6"/>
  <c r="K80" i="6"/>
  <c r="B80" i="6" s="1"/>
  <c r="B79" i="6"/>
  <c r="S78" i="6"/>
  <c r="Q78" i="6"/>
  <c r="O78" i="6"/>
  <c r="M78" i="6"/>
  <c r="K69" i="6"/>
  <c r="B68" i="6"/>
  <c r="S67" i="6"/>
  <c r="Q67" i="6"/>
  <c r="O67" i="6"/>
  <c r="M67" i="6"/>
  <c r="K62" i="6"/>
  <c r="K63" i="6" s="1"/>
  <c r="B62" i="6"/>
  <c r="B61" i="6"/>
  <c r="S60" i="6"/>
  <c r="Q60" i="6"/>
  <c r="O60" i="6"/>
  <c r="M60" i="6"/>
  <c r="B59" i="6"/>
  <c r="K55" i="6"/>
  <c r="B55" i="6" s="1"/>
  <c r="B54" i="6"/>
  <c r="S53" i="6"/>
  <c r="Q53" i="6"/>
  <c r="O53" i="6"/>
  <c r="M53" i="6"/>
  <c r="K48" i="6"/>
  <c r="B48" i="6" s="1"/>
  <c r="B47" i="6"/>
  <c r="S46" i="6"/>
  <c r="Q46" i="6"/>
  <c r="O46" i="6"/>
  <c r="M46" i="6"/>
  <c r="K39" i="6"/>
  <c r="K40" i="6" s="1"/>
  <c r="B40" i="6" s="1"/>
  <c r="B39" i="6"/>
  <c r="B38" i="6"/>
  <c r="S37" i="6"/>
  <c r="Q37" i="6"/>
  <c r="O37" i="6"/>
  <c r="M37" i="6"/>
  <c r="K27" i="6"/>
  <c r="B26" i="6"/>
  <c r="S25" i="6"/>
  <c r="Q25" i="6"/>
  <c r="O25" i="6"/>
  <c r="M25" i="6"/>
  <c r="K17" i="6"/>
  <c r="B17" i="6" s="1"/>
  <c r="B16" i="6"/>
  <c r="S15" i="6"/>
  <c r="Q15" i="6"/>
  <c r="O15" i="6"/>
  <c r="M15" i="6"/>
  <c r="K6" i="6"/>
  <c r="K5" i="6"/>
  <c r="B5" i="6" s="1"/>
  <c r="B4" i="6"/>
  <c r="S3" i="6"/>
  <c r="Q3" i="6"/>
  <c r="O3" i="6"/>
  <c r="M3" i="6"/>
  <c r="I40" i="7" l="1"/>
  <c r="K5" i="3"/>
  <c r="I29" i="7" s="1"/>
  <c r="K9" i="3"/>
  <c r="I72" i="7" s="1"/>
  <c r="B137" i="6"/>
  <c r="K138" i="6"/>
  <c r="B110" i="6"/>
  <c r="B99" i="6"/>
  <c r="B136" i="6"/>
  <c r="K56" i="6"/>
  <c r="B56" i="6" s="1"/>
  <c r="B128" i="6"/>
  <c r="I56" i="7"/>
  <c r="I58" i="7"/>
  <c r="I55" i="7"/>
  <c r="K10" i="3"/>
  <c r="I81" i="7" s="1"/>
  <c r="B92" i="6"/>
  <c r="K93" i="6"/>
  <c r="B129" i="6"/>
  <c r="K130" i="6"/>
  <c r="K81" i="6"/>
  <c r="B81" i="6" s="1"/>
  <c r="K18" i="6"/>
  <c r="B18" i="6" s="1"/>
  <c r="I50" i="7"/>
  <c r="I45" i="7"/>
  <c r="I57" i="7"/>
  <c r="I49" i="7"/>
  <c r="I31" i="7"/>
  <c r="I38" i="7"/>
  <c r="I60" i="7"/>
  <c r="I33" i="7"/>
  <c r="I59" i="7"/>
  <c r="I37" i="7"/>
  <c r="I39" i="7"/>
  <c r="I36" i="7"/>
  <c r="I34" i="7"/>
  <c r="I46" i="7"/>
  <c r="I32" i="7"/>
  <c r="I48" i="7"/>
  <c r="I47" i="7"/>
  <c r="I35" i="7"/>
  <c r="I51" i="7"/>
  <c r="I30" i="7"/>
  <c r="K16" i="3"/>
  <c r="I144" i="7" s="1"/>
  <c r="F29" i="7"/>
  <c r="F72" i="7"/>
  <c r="F138" i="7"/>
  <c r="K17" i="3"/>
  <c r="I152" i="7" s="1"/>
  <c r="K6" i="3"/>
  <c r="I43" i="7" s="1"/>
  <c r="F81" i="7"/>
  <c r="K7" i="3"/>
  <c r="I54" i="7" s="1"/>
  <c r="K8" i="3"/>
  <c r="I63" i="7" s="1"/>
  <c r="F94" i="7"/>
  <c r="I23" i="7"/>
  <c r="I18" i="7"/>
  <c r="K4" i="3"/>
  <c r="I17" i="7" s="1"/>
  <c r="F17" i="7"/>
  <c r="I21" i="7"/>
  <c r="I12" i="7"/>
  <c r="I14" i="7"/>
  <c r="I25" i="7"/>
  <c r="I9" i="7"/>
  <c r="I11" i="7"/>
  <c r="I19" i="7"/>
  <c r="I8" i="7"/>
  <c r="I7" i="7"/>
  <c r="I4" i="7"/>
  <c r="I13" i="7"/>
  <c r="I10" i="7"/>
  <c r="I26" i="7"/>
  <c r="I5" i="7"/>
  <c r="I24" i="7"/>
  <c r="I22" i="7"/>
  <c r="I20" i="7"/>
  <c r="I6" i="7"/>
  <c r="A20" i="1"/>
  <c r="K64" i="6"/>
  <c r="B63" i="6"/>
  <c r="B69" i="6"/>
  <c r="K70" i="6"/>
  <c r="B117" i="6"/>
  <c r="K118" i="6"/>
  <c r="K112" i="6"/>
  <c r="B111" i="6"/>
  <c r="B101" i="6"/>
  <c r="K102" i="6"/>
  <c r="B122" i="6"/>
  <c r="K123" i="6"/>
  <c r="K19" i="6"/>
  <c r="B27" i="6"/>
  <c r="K28" i="6"/>
  <c r="B138" i="6"/>
  <c r="K139" i="6"/>
  <c r="B130" i="6"/>
  <c r="K131" i="6"/>
  <c r="B6" i="6"/>
  <c r="K7" i="6"/>
  <c r="B93" i="6"/>
  <c r="K94" i="6"/>
  <c r="K41" i="6"/>
  <c r="K49" i="6"/>
  <c r="B100" i="6"/>
  <c r="B116" i="6"/>
  <c r="K57" i="6" l="1"/>
  <c r="K82" i="6"/>
  <c r="B82" i="6" s="1"/>
  <c r="K140" i="6"/>
  <c r="B139" i="6"/>
  <c r="K113" i="6"/>
  <c r="B113" i="6" s="1"/>
  <c r="B112" i="6"/>
  <c r="K119" i="6"/>
  <c r="B119" i="6" s="1"/>
  <c r="B118" i="6"/>
  <c r="K71" i="6"/>
  <c r="B70" i="6"/>
  <c r="B41" i="6"/>
  <c r="K42" i="6"/>
  <c r="B131" i="6"/>
  <c r="K132" i="6"/>
  <c r="B19" i="6"/>
  <c r="K20" i="6"/>
  <c r="K95" i="6"/>
  <c r="B95" i="6" s="1"/>
  <c r="B94" i="6"/>
  <c r="K124" i="6"/>
  <c r="B123" i="6"/>
  <c r="K8" i="6"/>
  <c r="B7" i="6"/>
  <c r="K103" i="6"/>
  <c r="B102" i="6"/>
  <c r="B28" i="6"/>
  <c r="K29" i="6"/>
  <c r="B49" i="6"/>
  <c r="K50" i="6"/>
  <c r="B57" i="6"/>
  <c r="K58" i="6"/>
  <c r="B58" i="6" s="1"/>
  <c r="B64" i="6"/>
  <c r="K65" i="6"/>
  <c r="K83" i="6" l="1"/>
  <c r="K43" i="6"/>
  <c r="B42" i="6"/>
  <c r="K104" i="6"/>
  <c r="B103" i="6"/>
  <c r="K72" i="6"/>
  <c r="B71" i="6"/>
  <c r="K141" i="6"/>
  <c r="B140" i="6"/>
  <c r="K125" i="6"/>
  <c r="B125" i="6" s="1"/>
  <c r="B124" i="6"/>
  <c r="K30" i="6"/>
  <c r="B29" i="6"/>
  <c r="K133" i="6"/>
  <c r="B133" i="6" s="1"/>
  <c r="B132" i="6"/>
  <c r="K84" i="6"/>
  <c r="B83" i="6"/>
  <c r="K9" i="6"/>
  <c r="B8" i="6"/>
  <c r="B65" i="6"/>
  <c r="K66" i="6"/>
  <c r="B66" i="6" s="1"/>
  <c r="K51" i="6"/>
  <c r="B50" i="6"/>
  <c r="K21" i="6"/>
  <c r="B20" i="6"/>
  <c r="B30" i="6" l="1"/>
  <c r="K31" i="6"/>
  <c r="K142" i="6"/>
  <c r="B142" i="6" s="1"/>
  <c r="B141" i="6"/>
  <c r="B51" i="6"/>
  <c r="K52" i="6"/>
  <c r="B52" i="6" s="1"/>
  <c r="B72" i="6"/>
  <c r="K73" i="6"/>
  <c r="B84" i="6"/>
  <c r="K85" i="6"/>
  <c r="K22" i="6"/>
  <c r="B21" i="6"/>
  <c r="B9" i="6"/>
  <c r="K10" i="6"/>
  <c r="K105" i="6"/>
  <c r="B104" i="6"/>
  <c r="B43" i="6"/>
  <c r="K44" i="6"/>
  <c r="B85" i="6" l="1"/>
  <c r="K86" i="6"/>
  <c r="B73" i="6"/>
  <c r="K74" i="6"/>
  <c r="B10" i="6"/>
  <c r="K11" i="6"/>
  <c r="B31" i="6"/>
  <c r="K32" i="6"/>
  <c r="B22" i="6"/>
  <c r="K23" i="6"/>
  <c r="B44" i="6"/>
  <c r="K45" i="6"/>
  <c r="B45" i="6" s="1"/>
  <c r="B105" i="6"/>
  <c r="K106" i="6"/>
  <c r="B32" i="6" l="1"/>
  <c r="K33" i="6"/>
  <c r="K12" i="6"/>
  <c r="B11" i="6"/>
  <c r="K107" i="6"/>
  <c r="B107" i="6" s="1"/>
  <c r="B106" i="6"/>
  <c r="B86" i="6"/>
  <c r="K87" i="6"/>
  <c r="K24" i="6"/>
  <c r="B24" i="6" s="1"/>
  <c r="B23" i="6"/>
  <c r="K75" i="6"/>
  <c r="B74" i="6"/>
  <c r="K88" i="6" l="1"/>
  <c r="B88" i="6" s="1"/>
  <c r="B87" i="6"/>
  <c r="K13" i="6"/>
  <c r="B12" i="6"/>
  <c r="K34" i="6"/>
  <c r="B33" i="6"/>
  <c r="K76" i="6"/>
  <c r="B75" i="6"/>
  <c r="B76" i="6" l="1"/>
  <c r="K77" i="6"/>
  <c r="B77" i="6" s="1"/>
  <c r="K35" i="6"/>
  <c r="B34" i="6"/>
  <c r="B13" i="6"/>
  <c r="K14" i="6"/>
  <c r="B14" i="6" s="1"/>
  <c r="B35" i="6" l="1"/>
  <c r="K36" i="6"/>
  <c r="B36" i="6" s="1"/>
  <c r="F13" i="3" l="1"/>
  <c r="F12" i="3"/>
  <c r="F11" i="3"/>
  <c r="G3" i="3"/>
  <c r="E3" i="3"/>
  <c r="G94" i="7" l="1"/>
  <c r="K11" i="3"/>
  <c r="I94" i="7" s="1"/>
  <c r="K12" i="3"/>
  <c r="I107" i="7" s="1"/>
  <c r="G107" i="7"/>
  <c r="K13" i="3"/>
  <c r="I117" i="7" s="1"/>
  <c r="G117" i="7"/>
  <c r="F3" i="3"/>
  <c r="F18" i="3"/>
  <c r="F14" i="3"/>
  <c r="F15" i="3"/>
  <c r="G161" i="7" l="1"/>
  <c r="K18" i="3"/>
  <c r="I161" i="7" s="1"/>
  <c r="G138" i="7"/>
  <c r="K15" i="3"/>
  <c r="I138" i="7" s="1"/>
  <c r="G130" i="7"/>
  <c r="K14" i="3"/>
  <c r="I130" i="7" s="1"/>
  <c r="G3" i="7"/>
  <c r="H3" i="3" l="1"/>
  <c r="K3" i="3" s="1"/>
  <c r="I3" i="7" s="1"/>
  <c r="H3" i="7" l="1"/>
  <c r="K19" i="3" l="1"/>
</calcChain>
</file>

<file path=xl/sharedStrings.xml><?xml version="1.0" encoding="utf-8"?>
<sst xmlns="http://schemas.openxmlformats.org/spreadsheetml/2006/main" count="1675" uniqueCount="443">
  <si>
    <t>Evaluation exercice de crise cybersécurité</t>
  </si>
  <si>
    <r>
      <t xml:space="preserve">Cette grille d'évaluation par thématique a pour but d'évaluer de manière objective le déroulé de l'exercice de crise cybersécurité ainsi que la réponse apportée par l'ensemble des joueurs.  
Elle est à remplir par les observateurs des cellules joueuses. 
</t>
    </r>
    <r>
      <rPr>
        <u/>
        <sz val="11"/>
        <color theme="1"/>
        <rFont val="Calibri"/>
        <family val="2"/>
        <scheme val="minor"/>
      </rPr>
      <t xml:space="preserve">
Point d'attention : 
</t>
    </r>
    <r>
      <rPr>
        <sz val="11"/>
        <color theme="1"/>
        <rFont val="Calibri"/>
        <family val="2"/>
        <scheme val="minor"/>
      </rPr>
      <t xml:space="preserve">Il est nécessaire de remplir les réponses en mettant un "x", en minuscule, dans la case correspondante. 
Cette grille reprend les </t>
    </r>
    <r>
      <rPr>
        <sz val="11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 xml:space="preserve"> compétences clefs identifiées dans la seconde version des Kit d'Exercice de Crise : 
/ C01 Gouvernance &amp; Organisation de crise
/ C02 Pilotage &amp; Coordination
/ C03 Continuité des soins (ES MCO - ES hors MCO)
/ C04 Continuité administrative
/ C05 Continuité de l'activité (ESMS)
/ C06 Continuité informatique &amp; Résilience 
/ C07 Détection, Investigation, Supervision
/ C08 Remédiation (Endiguement, Eviction, Eradication)
/ C09 Reconstruction IT (coeur de confiance, infrastructure critique, outils administrations, Network, etc)
/ C10 Ressources Humaines
/ C11 Communication 
/ C12 Anticipation des évolutions
/ C13 Reconstruction applicative (appli métier, etc)
/ C14 Gestion des obligations légales
/ C15 Gestion logistique
/ C16 Gestion Technique du Bâtiment et Sécurité Physique
Chaque compétence (Cxx) a un certain nombre de savoirs-faire à acquérir (Cxx-SFxx) en fonction du niveau souhaité pour l'exercice (P1 : niveau débutant, P2 : niveau intermédiaire ; P3 : niveau confirmé). 
L'attribution de la note s'effectue de 0 à 3. 
L'échelle de notation : 
/ N/A : Non applicable 
/ 0 : Non réalisé
/ 1 : Peu satisfaisant 
/ 2 : Satisfaisant, des points à améliorer 
/ 3 : Très satisfaisant 
Compréhension des résultats : 
/ La moyenne totale correspond au niveau global de la cellule de crise durant l'exercice selon les différentes compétences de gestion de crise. Une moyenne proche de 3 signifie que la cellule a su gérer l'exercice de crise de manière adaptée, autonome et efficace. 
/ L'onglet "Dashbord" donne le détail des savoirs-faire validés en fonction des compétences travaillées.</t>
    </r>
  </si>
  <si>
    <t xml:space="preserve">Date de l'exercice : </t>
  </si>
  <si>
    <t xml:space="preserve">Nom de l'observateur : </t>
  </si>
  <si>
    <t xml:space="preserve">Etablissement : </t>
  </si>
  <si>
    <t>APHM Nord</t>
  </si>
  <si>
    <t xml:space="preserve">Niveau de la cellule : </t>
  </si>
  <si>
    <t>Cellule Décisionnelle</t>
  </si>
  <si>
    <t xml:space="preserve">Nom de la cellule : </t>
  </si>
  <si>
    <t>Cellule décisionnelle</t>
  </si>
  <si>
    <t>Niveau  exercice :</t>
  </si>
  <si>
    <t>Confirmé</t>
  </si>
  <si>
    <t xml:space="preserve">Indicateurs </t>
  </si>
  <si>
    <t>Notation</t>
  </si>
  <si>
    <t>Commentaires</t>
  </si>
  <si>
    <t>Non applicable</t>
  </si>
  <si>
    <t>Non réalisé</t>
  </si>
  <si>
    <t>Peu satisfaisant</t>
  </si>
  <si>
    <t>Satisfaisant, des points à améliorer</t>
  </si>
  <si>
    <t>Très satisfaisant</t>
  </si>
  <si>
    <t>N/A</t>
  </si>
  <si>
    <t>D</t>
  </si>
  <si>
    <t>C</t>
  </si>
  <si>
    <t>B</t>
  </si>
  <si>
    <t>A</t>
  </si>
  <si>
    <t>Gouvernance &amp; Organisation de crise</t>
  </si>
  <si>
    <t>C01-SF1</t>
  </si>
  <si>
    <t xml:space="preserve">Définir et connaître le dispositif de gestion de crise </t>
  </si>
  <si>
    <t>x</t>
  </si>
  <si>
    <t>C01-SF2</t>
  </si>
  <si>
    <t>S'assurer que les rôles fondamentaux de gestion de crise sont bien attribués (pilote, coordinateur, secrétaire de crise)</t>
  </si>
  <si>
    <t>C01-SF3</t>
  </si>
  <si>
    <t>Qualifier la situation et donner l'alerte</t>
  </si>
  <si>
    <t>qsdfsdqfdfsqdfsdf</t>
  </si>
  <si>
    <t>C01-SF4</t>
  </si>
  <si>
    <t>Activer le dispositif de gestion crise adaptée au niveau d'alerte</t>
  </si>
  <si>
    <t>C01-SF5</t>
  </si>
  <si>
    <t>Connaître le Plan Blanc ou Bleu et savoir le déclencher</t>
  </si>
  <si>
    <t>la procédure de déclenchement du plan blanc est à revoir</t>
  </si>
  <si>
    <t>C01-SF6</t>
  </si>
  <si>
    <t>Présenter les différents membres de la cellule (si nécessaire)</t>
  </si>
  <si>
    <t>C01-SF7</t>
  </si>
  <si>
    <t>Répartir les rôles au sein de la cellule de crise et expliquer les missions de chacun</t>
  </si>
  <si>
    <t>C01-SF8</t>
  </si>
  <si>
    <t>Réorganiser la cellule de crise initiale en sous-cellule pour plus d'agilité et de précision au moment opportun (si nécessaire)</t>
  </si>
  <si>
    <t>C01-SF9</t>
  </si>
  <si>
    <t>Savoir s'inscrire dans son écosystème</t>
  </si>
  <si>
    <t>C01-SF10</t>
  </si>
  <si>
    <t>Gérer la remontée d'information vers l'organisme gestionnaire (GHT, Organisme gestionnaire ESMS)</t>
  </si>
  <si>
    <t>C01-SF11</t>
  </si>
  <si>
    <t xml:space="preserve">Gérer la remontée d'informations vers l'ARS, CERT-Santé (ANS), GRADeS, Ministère de tutelle </t>
  </si>
  <si>
    <t>Pilotage &amp; Coordination</t>
  </si>
  <si>
    <t>C02-SF1</t>
  </si>
  <si>
    <t>Définir les modes de communications au sein de la cellule de crise et s'assurer que tout le monde y a accès</t>
  </si>
  <si>
    <t>C02-SF2</t>
  </si>
  <si>
    <t>Définir le rythme de "bataille" pour assurer la coordination au sein de la cellule (rythme des points de situation au sein de la cellule)</t>
  </si>
  <si>
    <t>C02-SF3</t>
  </si>
  <si>
    <t xml:space="preserve">Définir les modes de communications entre les différentes cellules de crise et s'assurer que tout le monde y a accès </t>
  </si>
  <si>
    <t>C02-SF4</t>
  </si>
  <si>
    <t>Définir le rythme de "bataille" pour assurer la coordination entre les différentes cellules (rythme des points de situation entre les cellules)</t>
  </si>
  <si>
    <t>C02-SF5</t>
  </si>
  <si>
    <t>S'assurer du respect des règles de savoir-être et savoir vivre au sein des cellules (respecter le temps de parole de chacun, ...)</t>
  </si>
  <si>
    <t>C02-SF6</t>
  </si>
  <si>
    <t>Assurer la traçabilité des événements, des décisions prises et des actions à réaliser (main courante, tableau de suivi des actions,...)</t>
  </si>
  <si>
    <t>C02-SF7</t>
  </si>
  <si>
    <t xml:space="preserve">Piloter une crise impactant plusieurs établissements </t>
  </si>
  <si>
    <t>C02-SF8</t>
  </si>
  <si>
    <t xml:space="preserve">Définir les modes de communications entre les différents établissements impactés et s'assurer que tout le monde y a accès </t>
  </si>
  <si>
    <t>C02-SF9</t>
  </si>
  <si>
    <t>Définir le rythme de "bataille" pour assurer la coordination entre les différents établissements impactés (rythme des points de situation entre les cellules)</t>
  </si>
  <si>
    <t>Continuité des soins (ES MCO - ES hors MCO)</t>
  </si>
  <si>
    <t>C03-SF1</t>
  </si>
  <si>
    <t>Définir les activités de soins ainsi que les activités transverses aux soins (cartographie des services)</t>
  </si>
  <si>
    <t>C03-SF2</t>
  </si>
  <si>
    <t xml:space="preserve">Prioriser mes activités de soins et mes activités transverses aux soins </t>
  </si>
  <si>
    <t>C03-SF3</t>
  </si>
  <si>
    <t>Définir les solutions de contournements (procédures dégradées)</t>
  </si>
  <si>
    <t>C03-SF4</t>
  </si>
  <si>
    <t>Former les équipes à l'utilisation de ces solutions de contournements</t>
  </si>
  <si>
    <t>C03-SF5</t>
  </si>
  <si>
    <t xml:space="preserve">Déclencher le Plan Blanc </t>
  </si>
  <si>
    <t>C03-SF6</t>
  </si>
  <si>
    <t>Organiser le travail pour assurer la continuité des soins (e.g. réorganiser les effectifs de l'établissements pour aider les services les plus en difficulté,...)</t>
  </si>
  <si>
    <t>C03-SF7</t>
  </si>
  <si>
    <t xml:space="preserve">Etablir une classification de la criticité de prise en charge des patients </t>
  </si>
  <si>
    <t>C03-SF8</t>
  </si>
  <si>
    <t xml:space="preserve">Organiser, en lien avec l'ARS, le débord des patients </t>
  </si>
  <si>
    <t>C03-SF9</t>
  </si>
  <si>
    <t>Réaliser un état des lieux des services pour connaître leur niveau de fonctionnement</t>
  </si>
  <si>
    <t>C03-SF10</t>
  </si>
  <si>
    <t>Définir la stratégie par filières de la continuité des soins en fonction de la territorialité (macro-inventaire des impacts, plan de réponse coordonnée par filières de soins)</t>
  </si>
  <si>
    <t>C03-SF11</t>
  </si>
  <si>
    <t>Maîtriser l'environnement biomed en cas de crise cyber (cartographie, dépendances)</t>
  </si>
  <si>
    <t>Continuité administrative</t>
  </si>
  <si>
    <t>C04-SF1</t>
  </si>
  <si>
    <t>Définir mes activités administratives (cartographie des activités)</t>
  </si>
  <si>
    <t>C04-SF2</t>
  </si>
  <si>
    <t>Prioriser mes activités administratives</t>
  </si>
  <si>
    <t>C04-SF3</t>
  </si>
  <si>
    <t>C04-SF4</t>
  </si>
  <si>
    <t>C04-SF5</t>
  </si>
  <si>
    <t>Organiser le travail pour assurer la continuité des activités administratives (e.g. réorganiser les effectifs de l'établissements pour aider les services les plus en difficulté,...)</t>
  </si>
  <si>
    <t>C04-SF6</t>
  </si>
  <si>
    <t>Réaliser un état des lieux des services administratifs pour connaître leur niveau de fonctionnement</t>
  </si>
  <si>
    <t>C04-SF7</t>
  </si>
  <si>
    <t>Assurer la paie du personnel soignant et administratif</t>
  </si>
  <si>
    <t>C04-SF8</t>
  </si>
  <si>
    <t>Assurer l'accueil des patients et leur inscription au parcours de soins (de l'entrée à la sortie (Gestion Administrative des Malades))</t>
  </si>
  <si>
    <t>Continuité de l'activité (ESMS)</t>
  </si>
  <si>
    <t>C05-SF1</t>
  </si>
  <si>
    <t>Définir mes activités métiers (cartographie des services)</t>
  </si>
  <si>
    <t>C05-SF2</t>
  </si>
  <si>
    <t>Prioriser mes activités métiers</t>
  </si>
  <si>
    <t>C05-SF3</t>
  </si>
  <si>
    <t>C05-SF4</t>
  </si>
  <si>
    <t>C05-SF5</t>
  </si>
  <si>
    <t xml:space="preserve">Déclencher le Plan Bleu </t>
  </si>
  <si>
    <t>C05-SF6</t>
  </si>
  <si>
    <t>Définir la stratégie par filières d'activités en fonction des sites impactés (macro-inventaire des impacts, plan de réponse coordonnée par filières d'activités)</t>
  </si>
  <si>
    <t xml:space="preserve">Continuité informatique &amp; Résilience </t>
  </si>
  <si>
    <t>C06-SF1</t>
  </si>
  <si>
    <t>Connaitre son SI (architecture)</t>
  </si>
  <si>
    <t>C06-SF2</t>
  </si>
  <si>
    <t>Avoir une cartographie des applications métiers et des chaines applicatives (flux amont / aval, données traitées)</t>
  </si>
  <si>
    <t>C06-SF3</t>
  </si>
  <si>
    <t>Savoir contacter ses partenaires informatiques</t>
  </si>
  <si>
    <t>C06-SF4</t>
  </si>
  <si>
    <t>Avoir un support de proximité formé et prêt à réagir (e.g. valider les éléments de langage produit par la communication...)</t>
  </si>
  <si>
    <t>C06-SF5</t>
  </si>
  <si>
    <t>Définir la stratégie de remasterisation et mise à disposition de postes de travail sains</t>
  </si>
  <si>
    <t>C06-SF6</t>
  </si>
  <si>
    <t xml:space="preserve">S'assurer que chaque services disposent des ressources nécessaires pour continuer son activité en période d'indisponibilité informatique </t>
  </si>
  <si>
    <t>Détection, Investigation, Supervision</t>
  </si>
  <si>
    <t>C07-SF1</t>
  </si>
  <si>
    <t>Savoir détecter des comportements suspects sur le SI</t>
  </si>
  <si>
    <t>C07-SF2</t>
  </si>
  <si>
    <t xml:space="preserve">Recevoir et qualifier les alertes </t>
  </si>
  <si>
    <t>C07-SF3</t>
  </si>
  <si>
    <t>Analyser les impacts techniques/métiers de l'attaque et son périmètre connu à date</t>
  </si>
  <si>
    <t>C07-SF4</t>
  </si>
  <si>
    <t>Initier des investigations techniques pour comprendre le chemin de compromission et le périmètre de l'attaque (forensics)</t>
  </si>
  <si>
    <t>C07-SF5</t>
  </si>
  <si>
    <t>Assurer une supervision continue du SI, afin de surveiller une potentielle évolution de l'attaque (monitoring continu, intégration des indicateurs de compromissions (IoC),...)</t>
  </si>
  <si>
    <t>C07-SF6</t>
  </si>
  <si>
    <t>Augmenter la connaissance sur l'attaque (Cyber Threat Intel)</t>
  </si>
  <si>
    <t>Remédiation (Endiguement, Eviction, Eradication)</t>
  </si>
  <si>
    <t>C08-SF1</t>
  </si>
  <si>
    <t>Préserver les traces de l'attaque (si nécessaire en suivant les consignes des autorités)</t>
  </si>
  <si>
    <t>C08-SF2</t>
  </si>
  <si>
    <t xml:space="preserve">Prendre les premières actions techniques de remédiations </t>
  </si>
  <si>
    <t>C08-SF3</t>
  </si>
  <si>
    <t xml:space="preserve">Limiter l'extension des dommages </t>
  </si>
  <si>
    <t>C08-SF4</t>
  </si>
  <si>
    <t>Limiter les impacts métiers</t>
  </si>
  <si>
    <t>C08-SF5</t>
  </si>
  <si>
    <t xml:space="preserve">Limiter la liberté de l'attaquant </t>
  </si>
  <si>
    <t>C08-SF6</t>
  </si>
  <si>
    <t>Concilier le besoin d'assurance sur les éléments importés du système compromis et la minimisation des travaux de reconstruction (rationalisation de la remédiation et de la reconstruction)</t>
  </si>
  <si>
    <t>C08-SF7</t>
  </si>
  <si>
    <t>Construire les services d'authentification et de gestion système de confiance sur lesquels appuyer la remise en production du système d'information</t>
  </si>
  <si>
    <t>C08-SF8</t>
  </si>
  <si>
    <t>Supprimer les accès de l'attaquant</t>
  </si>
  <si>
    <t>C08-SF9</t>
  </si>
  <si>
    <t>Eliminer les voies de retour possible pour l'attaquant (durcir)</t>
  </si>
  <si>
    <t>C08-SF10</t>
  </si>
  <si>
    <t xml:space="preserve">Acquérir une visibilité sur les tentatives de retour (monitoring) </t>
  </si>
  <si>
    <t>Reconstruction IT (coeur de confiance, infrastructure critique, outils administrations, Network, etc)</t>
  </si>
  <si>
    <t>C09-SF1</t>
  </si>
  <si>
    <t>Reconstruire un "coeur de confiance"(infrastructures critiques, réseaux, outils d'administrations, outils de sécurités, ...) (Créer un socle système et réseau hors de portée de l'attaquant)</t>
  </si>
  <si>
    <t>C09-SF2</t>
  </si>
  <si>
    <t>Rendre des outils bureautiques (en priorité aux membres des cellules de crise (mail, téléphonie, outils collaboratifs,...))</t>
  </si>
  <si>
    <t>C09-SF3</t>
  </si>
  <si>
    <t xml:space="preserve">Vérifier l'état des sauvegardes </t>
  </si>
  <si>
    <t>C09-SF4</t>
  </si>
  <si>
    <t>Définir la stratégie de reconstruction (où, avec quelles ressources, sous quel délai estimé, via quel procédure)</t>
  </si>
  <si>
    <t>C09-SF5</t>
  </si>
  <si>
    <t>Remonter les applicatifs métiers une fois la sanité de leurs sauvegardes validée</t>
  </si>
  <si>
    <t>C09-SF6</t>
  </si>
  <si>
    <t>Assurer la continuité ou le redémarrage d'un service vital pour l'établissement dans un délai bref</t>
  </si>
  <si>
    <t>C09-SF7</t>
  </si>
  <si>
    <t>Retrouver dans un délai raisonnable un fonctionnement et une activité de production nominaux au sein de l'établissement</t>
  </si>
  <si>
    <t>C09-SF8</t>
  </si>
  <si>
    <t>Reprendre le contrôle du SI</t>
  </si>
  <si>
    <t>C09-SF9</t>
  </si>
  <si>
    <t>Mettre en place une protection durable pour éviter de reproduire une situation comparable (durcissement, revue des process,...)</t>
  </si>
  <si>
    <t>C09-SF10</t>
  </si>
  <si>
    <t>Anticiper la réintégration des données produites pendant l'attaque dans les nouveaux systèmes remontés</t>
  </si>
  <si>
    <t>Ressources Humaines</t>
  </si>
  <si>
    <t>C10-SF1</t>
  </si>
  <si>
    <t>Organiser le travail en situation de crise (horaires, astreinte, roulements,....)</t>
  </si>
  <si>
    <t>C10-SF2</t>
  </si>
  <si>
    <t>Anticiper le recours à des prestataires externes en renfort des équipes</t>
  </si>
  <si>
    <t>C10-SF3</t>
  </si>
  <si>
    <t>Assurer la communication interne pour rassurer les collaborateurs et patients (comment, quand, avec quels éléments de langage,...)</t>
  </si>
  <si>
    <t>C10-SF4</t>
  </si>
  <si>
    <t xml:space="preserve">Se coordonner avec les équipes de communications et IT </t>
  </si>
  <si>
    <t>C10-SF5</t>
  </si>
  <si>
    <t>Préparer le retour à un mode de travail nominal (en prenant en compte la surchage potentielle liée à la réintégration des données produites)</t>
  </si>
  <si>
    <t>C10-SF6</t>
  </si>
  <si>
    <t>Anticiper les éléments de compensation suite à des heures supplémentaires</t>
  </si>
  <si>
    <t>C10-SF7</t>
  </si>
  <si>
    <t xml:space="preserve">Développer et transmettre aux services un modèle de newsletters permettant d'informer de la situation et des actions en cours </t>
  </si>
  <si>
    <t xml:space="preserve">Communication </t>
  </si>
  <si>
    <t>C11-SF1</t>
  </si>
  <si>
    <t>Définir une cartographie des parties prenantes et analyse de risques</t>
  </si>
  <si>
    <t>C11-SF2</t>
  </si>
  <si>
    <t>Anticiper les scénarios de crise et les réponses à apporter sur le volet communication</t>
  </si>
  <si>
    <t>C11-SF3</t>
  </si>
  <si>
    <t>Concevoir sa stratégie de communication de réponse à la crise cyber (rythme de communication adapté, éléments de langage en fonction du public visé...)</t>
  </si>
  <si>
    <t>C11-SF4</t>
  </si>
  <si>
    <t>Définir les canaux de communication en cas de crise cyber</t>
  </si>
  <si>
    <t>C11-SF5</t>
  </si>
  <si>
    <t>Créer une boîte à outils dédiée à la gestion d'une crise cyber</t>
  </si>
  <si>
    <t>C11-SF6</t>
  </si>
  <si>
    <t>Former ses équipes à la gestion du volet communication</t>
  </si>
  <si>
    <t>C11-SF7</t>
  </si>
  <si>
    <t xml:space="preserve">Valider la stratégie de communication interne et les éléments de langage </t>
  </si>
  <si>
    <t>C11-SF8</t>
  </si>
  <si>
    <t>Prendre en charge la communication médias et réseaux sociaux</t>
  </si>
  <si>
    <t>C11-SF9</t>
  </si>
  <si>
    <t>Coordonner la communication lors d'une attaque touchant plusieurs établissements</t>
  </si>
  <si>
    <t>C11-SF10</t>
  </si>
  <si>
    <t xml:space="preserve">Saisir une opportunité et capitaliser pour sensibiliser en interne et en externe </t>
  </si>
  <si>
    <t>Anticipation des évolutions</t>
  </si>
  <si>
    <t>C12-SF1</t>
  </si>
  <si>
    <t>Réorganiser l'offre de soins face à une indisponibilité de moyen ou long terme</t>
  </si>
  <si>
    <t>C12-SF2</t>
  </si>
  <si>
    <t>Réorganiser les services administratifs face à une indisponibilité de moyen ou long terme</t>
  </si>
  <si>
    <t>C12-SF3</t>
  </si>
  <si>
    <t>Déterminer des stratégies de repli en cas d'indisponibilité de réseau (laboratoire, imagerie, stérilisation,...)</t>
  </si>
  <si>
    <t>C12-SF4</t>
  </si>
  <si>
    <t>Elaborer des scénarios d'aide à la prise de décision stratégique</t>
  </si>
  <si>
    <t>C12-SF5</t>
  </si>
  <si>
    <t>Parer à l'indisponibilité d'un SAMU - Centre 15</t>
  </si>
  <si>
    <t>Reconstruction applicative (appli métier, etc)</t>
  </si>
  <si>
    <t>C13-SF1</t>
  </si>
  <si>
    <t>Définir une priorisation des applications critiques ou des services à reconstruire</t>
  </si>
  <si>
    <t>C13-SF2</t>
  </si>
  <si>
    <t xml:space="preserve">Planifier la reconstruction applicative et donner de la visibilité des deadlines aux métiers </t>
  </si>
  <si>
    <t>C13-SF3</t>
  </si>
  <si>
    <t>Restaurer au plus vite les services vitaux</t>
  </si>
  <si>
    <t>Gestion des obligations légales</t>
  </si>
  <si>
    <t>C14-SF1</t>
  </si>
  <si>
    <t>Connaître les obligations légales de mon établissement (e.g. établissement OSE, fuite de données à caractère personnel)</t>
  </si>
  <si>
    <t>C14-SF2</t>
  </si>
  <si>
    <t>Saisir les autorités compétentes face à une crise numérique (ARS, Cert-Santé...)</t>
  </si>
  <si>
    <t>C14-SF3</t>
  </si>
  <si>
    <t>Répondre aux obligations réglementaires liées à une fuite de données à caractère personnel (RGPD)</t>
  </si>
  <si>
    <t>C14-SF4</t>
  </si>
  <si>
    <t>Préparer et réaliser un dépôt de plainte auprès des autorités compétentes</t>
  </si>
  <si>
    <t>C14-SF5</t>
  </si>
  <si>
    <t>Valider les éléments de langage préparés par la communication pour les personnes potentiellement impactées par la fuite de données à caractère personnel</t>
  </si>
  <si>
    <t>Gestion logistique</t>
  </si>
  <si>
    <t>C15-SF1</t>
  </si>
  <si>
    <t xml:space="preserve">Mettre en place une logistique de vie permettant de soutenir une crise longue </t>
  </si>
  <si>
    <t>C15-SF2</t>
  </si>
  <si>
    <t>Concevoir et mettre en œuvre un plan de déploiement de matériel de secours</t>
  </si>
  <si>
    <t>C15-SF3</t>
  </si>
  <si>
    <t xml:space="preserve">S'assurer que chaque services disposent des ressources nécessaires (hors IT) pour continuer son activité en période d'indisponibilité informatique </t>
  </si>
  <si>
    <t>C15-SF4</t>
  </si>
  <si>
    <t xml:space="preserve">Etablir un système permettant d'assurer les commandes de l'établissement sans informatique </t>
  </si>
  <si>
    <t>C15-SF5</t>
  </si>
  <si>
    <t xml:space="preserve">Assurer la continuité des activités logistiques (e.g. blanchisserie, restauration, magasin hôtelier) </t>
  </si>
  <si>
    <t>C15-SF6</t>
  </si>
  <si>
    <t xml:space="preserve">Vérifier l'équipement des salles de gestion de crise (paperboard, post-it, rallonges,...) </t>
  </si>
  <si>
    <t xml:space="preserve">Gestion Technique du Bâtiment et Sécurité Physique </t>
  </si>
  <si>
    <t>C16-SF1</t>
  </si>
  <si>
    <t>Assurer la sécurité physique des bâtiments et des patients</t>
  </si>
  <si>
    <t>C16-SF2</t>
  </si>
  <si>
    <t xml:space="preserve">Connaître le plan du (ou des) bâtiments </t>
  </si>
  <si>
    <t>C16-SF3</t>
  </si>
  <si>
    <t>Maîtriser ses accès (e.g. badge, ouverture des portes automatiques, etc...)</t>
  </si>
  <si>
    <t>C16-SF4</t>
  </si>
  <si>
    <t>Maîtriser la vidéo surveillance</t>
  </si>
  <si>
    <t>C16-SF5</t>
  </si>
  <si>
    <t>Maîtriser le système d'approvisionnement automatique (tortue, ...)</t>
  </si>
  <si>
    <t>C16-SF6</t>
  </si>
  <si>
    <t>Maîtriser le système des flux (oxygène, fluides...)</t>
  </si>
  <si>
    <t>C16-SF7</t>
  </si>
  <si>
    <t xml:space="preserve">Maîtriser le système de ventilation </t>
  </si>
  <si>
    <t>C16-SF8</t>
  </si>
  <si>
    <t xml:space="preserve">Maîtriser le système électrique </t>
  </si>
  <si>
    <t>Non fait</t>
  </si>
  <si>
    <t xml:space="preserve">Fait suite à une demande </t>
  </si>
  <si>
    <t xml:space="preserve">Fait spontanément </t>
  </si>
  <si>
    <t>Fait spontanément et partagé</t>
  </si>
  <si>
    <t xml:space="preserve">Synthétique </t>
  </si>
  <si>
    <t>Clair/compréhensible par tous</t>
  </si>
  <si>
    <t>Complet</t>
  </si>
  <si>
    <t xml:space="preserve">Produit au bon moment </t>
  </si>
  <si>
    <t>Communiqué / partagé au bon interlocuteur</t>
  </si>
  <si>
    <t>Traçabilité des actions réalisées</t>
  </si>
  <si>
    <t>Qualité</t>
  </si>
  <si>
    <t>Plan d'action</t>
  </si>
  <si>
    <t>Suivi des actions/Main courante</t>
  </si>
  <si>
    <t>Plan de retour à la normale</t>
  </si>
  <si>
    <t>Messages de communication (communiqué de presse par exemple)</t>
  </si>
  <si>
    <t xml:space="preserve">Synthèse des points de situation </t>
  </si>
  <si>
    <t>Le détail des livrables est donné dans le kit animateur</t>
  </si>
  <si>
    <t>Satisfaisant</t>
  </si>
  <si>
    <t xml:space="preserve">Sous-total
Qualité </t>
  </si>
  <si>
    <t>Sous-total</t>
  </si>
  <si>
    <t>E36-J46/A47</t>
  </si>
  <si>
    <t>E50-J57/A58</t>
  </si>
  <si>
    <t>E61-J66/A67</t>
  </si>
  <si>
    <t>E70-J75/A76</t>
  </si>
  <si>
    <t>E79-J84/A86</t>
  </si>
  <si>
    <t>E88-J97/A98</t>
  </si>
  <si>
    <t>E101-J110/A111</t>
  </si>
  <si>
    <t>E114-J120/A121</t>
  </si>
  <si>
    <t>E124-J133/A134</t>
  </si>
  <si>
    <t>E137-J141/A142</t>
  </si>
  <si>
    <t>E145-J147/A148</t>
  </si>
  <si>
    <t>E151-J155/A156</t>
  </si>
  <si>
    <t>E159-J164/A165</t>
  </si>
  <si>
    <t>E168-J175/A176</t>
  </si>
  <si>
    <t>MOYENNE TOTALE</t>
  </si>
  <si>
    <t>C01</t>
  </si>
  <si>
    <t>C02</t>
  </si>
  <si>
    <t>C03</t>
  </si>
  <si>
    <t>C04</t>
  </si>
  <si>
    <t>C05</t>
  </si>
  <si>
    <t>C06</t>
  </si>
  <si>
    <t>C07</t>
  </si>
  <si>
    <t>C08</t>
  </si>
  <si>
    <t>C09</t>
  </si>
  <si>
    <t>C10</t>
  </si>
  <si>
    <t>C11</t>
  </si>
  <si>
    <t>C12</t>
  </si>
  <si>
    <t>C13</t>
  </si>
  <si>
    <t>C14</t>
  </si>
  <si>
    <t>C15</t>
  </si>
  <si>
    <t>C16</t>
  </si>
  <si>
    <t>NE PAS MODIFIER</t>
  </si>
  <si>
    <t>CELLULE CONCERNEE</t>
  </si>
  <si>
    <t>Statégique</t>
  </si>
  <si>
    <t>Technique</t>
  </si>
  <si>
    <t xml:space="preserve">Décisionnelle </t>
  </si>
  <si>
    <t>Les deux</t>
  </si>
  <si>
    <t xml:space="preserve">Socle </t>
  </si>
  <si>
    <t>Détail du socle</t>
  </si>
  <si>
    <t>Priorisation</t>
  </si>
  <si>
    <t>P0 100%</t>
  </si>
  <si>
    <t>P0</t>
  </si>
  <si>
    <t>P1</t>
  </si>
  <si>
    <t>P2</t>
  </si>
  <si>
    <t>P3</t>
  </si>
  <si>
    <t>Oui</t>
  </si>
  <si>
    <t xml:space="preserve"> </t>
  </si>
  <si>
    <t>Types de socle</t>
  </si>
  <si>
    <t>Attribution</t>
  </si>
  <si>
    <t>Réponse</t>
  </si>
  <si>
    <t>Selection</t>
  </si>
  <si>
    <t>Pondération</t>
  </si>
  <si>
    <t>Socle commun</t>
  </si>
  <si>
    <t>Interne</t>
  </si>
  <si>
    <t>Bruit</t>
  </si>
  <si>
    <t>un input de bruit</t>
  </si>
  <si>
    <t>Socle technique</t>
  </si>
  <si>
    <t>X</t>
  </si>
  <si>
    <t>Non</t>
  </si>
  <si>
    <t>Externe</t>
  </si>
  <si>
    <t>Structurant</t>
  </si>
  <si>
    <t>un input classique</t>
  </si>
  <si>
    <t>Socle décisionnel</t>
  </si>
  <si>
    <t>Externe connexion SSO</t>
  </si>
  <si>
    <t>Production</t>
  </si>
  <si>
    <t>un input qui lance un atelier de réflexion avec production de livrables (un template à produire)</t>
  </si>
  <si>
    <t>Siège</t>
  </si>
  <si>
    <t>Externe connexion non SSO</t>
  </si>
  <si>
    <t>Compétences</t>
  </si>
  <si>
    <t>Non concerné</t>
  </si>
  <si>
    <t>CO1</t>
  </si>
  <si>
    <t>CO2</t>
  </si>
  <si>
    <t>Interne sur réseau dédié (isolé)</t>
  </si>
  <si>
    <t>CO3</t>
  </si>
  <si>
    <t>Interne sur le même réseau que le reste du SI</t>
  </si>
  <si>
    <t>CO4</t>
  </si>
  <si>
    <t>Externalisé</t>
  </si>
  <si>
    <t>CO5</t>
  </si>
  <si>
    <t>CO6</t>
  </si>
  <si>
    <t xml:space="preserve">Interne </t>
  </si>
  <si>
    <t>Interne et dans un réseau dédié</t>
  </si>
  <si>
    <t>CO7</t>
  </si>
  <si>
    <t>Externe avec connexion SSO</t>
  </si>
  <si>
    <t>Interne sans réseau dédié</t>
  </si>
  <si>
    <t>CO8</t>
  </si>
  <si>
    <t>Externe sans connexion SSO</t>
  </si>
  <si>
    <t>CO9</t>
  </si>
  <si>
    <t>CO10</t>
  </si>
  <si>
    <t>CO11</t>
  </si>
  <si>
    <t>Communication</t>
  </si>
  <si>
    <t>CO12</t>
  </si>
  <si>
    <t>CO13</t>
  </si>
  <si>
    <t>Reconstruction applicative (applis métier, etc)</t>
  </si>
  <si>
    <t>CO14</t>
  </si>
  <si>
    <t>Etablissements</t>
  </si>
  <si>
    <t>Cellules / Services</t>
  </si>
  <si>
    <t>CO15</t>
  </si>
  <si>
    <t>APHM Timone</t>
  </si>
  <si>
    <t>Cellule stratégique</t>
  </si>
  <si>
    <t>CO16</t>
  </si>
  <si>
    <t>APHM Conception</t>
  </si>
  <si>
    <t>DSN</t>
  </si>
  <si>
    <t>Vision</t>
  </si>
  <si>
    <t>APHM Sud</t>
  </si>
  <si>
    <t>Service Biogénopole</t>
  </si>
  <si>
    <t>Court Terme</t>
  </si>
  <si>
    <t>Hôpitaux portes de camargue</t>
  </si>
  <si>
    <t>Service Pharmacie</t>
  </si>
  <si>
    <t>Moyen Terme</t>
  </si>
  <si>
    <t>CH Arles</t>
  </si>
  <si>
    <t>Service Imagerie</t>
  </si>
  <si>
    <t>Long Terme</t>
  </si>
  <si>
    <t>CH Salon de provence</t>
  </si>
  <si>
    <t>Service Cardio</t>
  </si>
  <si>
    <t>CH Martigues</t>
  </si>
  <si>
    <t>Service Radiothérapie</t>
  </si>
  <si>
    <t>Type d'inject</t>
  </si>
  <si>
    <t>CH Spécialisé Montperrin</t>
  </si>
  <si>
    <t>Service Endocrino médicale</t>
  </si>
  <si>
    <t>CH Aix Pertuis</t>
  </si>
  <si>
    <t>Service Rhumatologie</t>
  </si>
  <si>
    <t>CH Valvert</t>
  </si>
  <si>
    <t>Service Médecine Intensive Réanimation</t>
  </si>
  <si>
    <t>CH Montolivet</t>
  </si>
  <si>
    <t>Service de soins</t>
  </si>
  <si>
    <t>CH Ed Toulouse</t>
  </si>
  <si>
    <t xml:space="preserve">Destinataire </t>
  </si>
  <si>
    <t>CH La Ciotat</t>
  </si>
  <si>
    <t>CH Aubagne</t>
  </si>
  <si>
    <t>Cellule Technique</t>
  </si>
  <si>
    <t>CH Allauch</t>
  </si>
  <si>
    <t>Cellule Stratégique/Siège</t>
  </si>
  <si>
    <t>Ehpad l'Oustau</t>
  </si>
  <si>
    <t>Etat inject</t>
  </si>
  <si>
    <t>Ehpad le Lac</t>
  </si>
  <si>
    <t>Réalisé</t>
  </si>
  <si>
    <t>En cours</t>
  </si>
  <si>
    <t>Annulé</t>
  </si>
  <si>
    <t>Niveau d'exercice</t>
  </si>
  <si>
    <t>Débutant</t>
  </si>
  <si>
    <t>Intermédiaire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</si>
</sst>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_-"/>
  </numFmts>
  <fonts count="48">
    <font>
      <sz val="11"/>
      <color theme="1"/>
      <name val="Calibri"/>
      <family val="2"/>
      <scheme val="minor"/>
    </font>
    <font>
      <b/>
      <sz val="9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9"/>
      <color theme="1"/>
      <name val="Tahoma"/>
      <family val="2"/>
    </font>
    <font>
      <b/>
      <sz val="9"/>
      <color theme="0"/>
      <name val="Tahoma"/>
      <family val="2"/>
    </font>
    <font>
      <b/>
      <sz val="9"/>
      <color rgb="FF503078"/>
      <name val="Tahoma"/>
      <family val="2"/>
    </font>
    <font>
      <i/>
      <sz val="9"/>
      <color theme="1"/>
      <name val="Tahoma"/>
      <family val="2"/>
    </font>
    <font>
      <sz val="9"/>
      <color theme="0"/>
      <name val="Tahoma"/>
      <family val="2"/>
    </font>
    <font>
      <sz val="9"/>
      <name val="Tahoma"/>
      <family val="2"/>
    </font>
    <font>
      <sz val="9"/>
      <color rgb="FFFF0000"/>
      <name val="Tahoma"/>
      <family val="2"/>
    </font>
    <font>
      <b/>
      <sz val="9"/>
      <color theme="1"/>
      <name val="Tahoma"/>
      <family val="2"/>
    </font>
    <font>
      <b/>
      <i/>
      <sz val="8"/>
      <color theme="1"/>
      <name val="Tahoma"/>
      <family val="2"/>
    </font>
    <font>
      <u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7"/>
      <color rgb="FFFFFFFF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E94B96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 tint="-0.499984740745262"/>
      <name val="Calibri"/>
      <family val="2"/>
      <scheme val="minor"/>
    </font>
    <font>
      <b/>
      <sz val="10"/>
      <color theme="6" tint="0.39997558519241921"/>
      <name val="Calibri"/>
      <family val="2"/>
      <scheme val="minor"/>
    </font>
    <font>
      <b/>
      <sz val="10"/>
      <color theme="8" tint="0.39997558519241921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FFFF"/>
      <name val="Calibri"/>
      <family val="2"/>
      <scheme val="minor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i/>
      <sz val="8"/>
      <color rgb="FFF29298"/>
      <name val="Tahoma"/>
      <family val="2"/>
    </font>
    <font>
      <i/>
      <sz val="8"/>
      <color rgb="FFF29298"/>
      <name val="Calibri"/>
      <family val="2"/>
      <scheme val="minor"/>
    </font>
    <font>
      <b/>
      <sz val="10"/>
      <color theme="0"/>
      <name val="Arial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i/>
      <sz val="9"/>
      <color theme="8" tint="0.59999389629810485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BCEEB"/>
        <bgColor indexed="64"/>
      </patternFill>
    </fill>
    <fill>
      <patternFill patternType="solid">
        <fgColor rgb="FF50307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Up">
        <bgColor theme="0"/>
      </patternFill>
    </fill>
    <fill>
      <patternFill patternType="solid">
        <fgColor rgb="FFF29298"/>
        <bgColor indexed="64"/>
      </patternFill>
    </fill>
    <fill>
      <patternFill patternType="solid">
        <fgColor rgb="FFE94C96"/>
        <bgColor indexed="64"/>
      </patternFill>
    </fill>
    <fill>
      <patternFill patternType="solid">
        <fgColor rgb="FFF8EEF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E94B96"/>
        <bgColor rgb="FFE94B96"/>
      </patternFill>
    </fill>
    <fill>
      <patternFill patternType="solid">
        <fgColor rgb="FFFFFFFF"/>
        <bgColor rgb="FFFFFFFF"/>
      </patternFill>
    </fill>
    <fill>
      <patternFill patternType="solid">
        <fgColor rgb="FF4A86E8"/>
        <bgColor rgb="FF4A86E8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5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DashDotDot">
        <color indexed="64"/>
      </left>
      <right/>
      <top/>
      <bottom/>
      <diagonal/>
    </border>
    <border>
      <left/>
      <right style="mediumDashDotDot">
        <color indexed="64"/>
      </right>
      <top/>
      <bottom/>
      <diagonal/>
    </border>
    <border>
      <left style="mediumDashDotDot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DashDotDot">
        <color indexed="64"/>
      </right>
      <top style="medium">
        <color indexed="64"/>
      </top>
      <bottom style="medium">
        <color indexed="64"/>
      </bottom>
      <diagonal/>
    </border>
    <border>
      <left/>
      <right style="mediumDashDotDot">
        <color indexed="64"/>
      </right>
      <top style="medium">
        <color indexed="64"/>
      </top>
      <bottom style="medium">
        <color indexed="64"/>
      </bottom>
      <diagonal/>
    </border>
    <border>
      <left style="mediumDashDotDot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DotDot">
        <color indexed="64"/>
      </left>
      <right style="medium">
        <color indexed="64"/>
      </right>
      <top style="medium">
        <color indexed="64"/>
      </top>
      <bottom/>
      <diagonal/>
    </border>
    <border>
      <left style="mediumDashDotDot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rgb="FFF29298"/>
      </left>
      <right/>
      <top/>
      <bottom/>
      <diagonal/>
    </border>
    <border>
      <left/>
      <right style="medium">
        <color rgb="FFF29298"/>
      </right>
      <top/>
      <bottom/>
      <diagonal/>
    </border>
    <border>
      <left style="medium">
        <color rgb="FFF29298"/>
      </left>
      <right/>
      <top/>
      <bottom style="medium">
        <color rgb="FFF29298"/>
      </bottom>
      <diagonal/>
    </border>
    <border>
      <left/>
      <right/>
      <top/>
      <bottom style="medium">
        <color rgb="FFF29298"/>
      </bottom>
      <diagonal/>
    </border>
    <border>
      <left/>
      <right style="medium">
        <color rgb="FFF29298"/>
      </right>
      <top/>
      <bottom style="medium">
        <color rgb="FFF29298"/>
      </bottom>
      <diagonal/>
    </border>
    <border>
      <left style="medium">
        <color rgb="FFF29298"/>
      </left>
      <right/>
      <top style="medium">
        <color rgb="FFF29298"/>
      </top>
      <bottom style="medium">
        <color rgb="FFF29298"/>
      </bottom>
      <diagonal/>
    </border>
    <border>
      <left/>
      <right/>
      <top style="medium">
        <color rgb="FFF29298"/>
      </top>
      <bottom style="medium">
        <color rgb="FFF29298"/>
      </bottom>
      <diagonal/>
    </border>
    <border>
      <left/>
      <right style="medium">
        <color rgb="FFF29298"/>
      </right>
      <top style="medium">
        <color rgb="FFF29298"/>
      </top>
      <bottom style="medium">
        <color rgb="FFF29298"/>
      </bottom>
      <diagonal/>
    </border>
    <border>
      <left style="mediumDashDotDot">
        <color indexed="64"/>
      </left>
      <right/>
      <top style="medium">
        <color indexed="64"/>
      </top>
      <bottom/>
      <diagonal/>
    </border>
    <border>
      <left style="mediumDashDotDot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DashDot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DashDot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DashDot">
        <color indexed="64"/>
      </right>
      <top/>
      <bottom/>
      <diagonal/>
    </border>
    <border>
      <left style="medium">
        <color indexed="64"/>
      </left>
      <right style="mediumDashDot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E94B96"/>
      </left>
      <right/>
      <top style="thin">
        <color rgb="FFE94B96"/>
      </top>
      <bottom style="thin">
        <color rgb="FFE94B96"/>
      </bottom>
      <diagonal/>
    </border>
    <border>
      <left/>
      <right style="thin">
        <color rgb="FFE94B96"/>
      </right>
      <top style="thin">
        <color rgb="FFE94B96"/>
      </top>
      <bottom style="thin">
        <color rgb="FFE94B96"/>
      </bottom>
      <diagonal/>
    </border>
    <border>
      <left style="mediumDashDotDot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DashDotDot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7" fillId="0" borderId="0"/>
    <xf numFmtId="9" fontId="17" fillId="0" borderId="0" applyFont="0" applyFill="0" applyBorder="0" applyAlignment="0" applyProtection="0"/>
    <xf numFmtId="164" fontId="46" fillId="0" borderId="0" applyFont="0" applyFill="0" applyBorder="0" applyAlignment="0" applyProtection="0"/>
  </cellStyleXfs>
  <cellXfs count="277">
    <xf numFmtId="0" fontId="0" fillId="0" borderId="0" xfId="0"/>
    <xf numFmtId="0" fontId="0" fillId="2" borderId="0" xfId="0" applyFill="1"/>
    <xf numFmtId="0" fontId="1" fillId="2" borderId="16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5" fillId="4" borderId="14" xfId="0" applyFont="1" applyFill="1" applyBorder="1"/>
    <xf numFmtId="0" fontId="5" fillId="4" borderId="0" xfId="0" applyFont="1" applyFill="1"/>
    <xf numFmtId="0" fontId="5" fillId="4" borderId="0" xfId="0" applyFont="1" applyFill="1" applyAlignment="1">
      <alignment wrapText="1"/>
    </xf>
    <xf numFmtId="0" fontId="5" fillId="4" borderId="15" xfId="0" applyFont="1" applyFill="1" applyBorder="1"/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 wrapText="1"/>
    </xf>
    <xf numFmtId="0" fontId="7" fillId="2" borderId="10" xfId="0" applyFont="1" applyFill="1" applyBorder="1"/>
    <xf numFmtId="0" fontId="7" fillId="2" borderId="11" xfId="0" applyFont="1" applyFill="1" applyBorder="1"/>
    <xf numFmtId="0" fontId="7" fillId="2" borderId="1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 textRotation="65" wrapText="1"/>
    </xf>
    <xf numFmtId="0" fontId="7" fillId="0" borderId="2" xfId="0" applyFont="1" applyBorder="1" applyAlignment="1">
      <alignment horizontal="center" textRotation="65" wrapText="1"/>
    </xf>
    <xf numFmtId="0" fontId="7" fillId="0" borderId="9" xfId="0" applyFont="1" applyBorder="1" applyAlignment="1">
      <alignment horizontal="center" textRotation="65" wrapText="1"/>
    </xf>
    <xf numFmtId="0" fontId="7" fillId="0" borderId="21" xfId="0" applyFont="1" applyBorder="1" applyAlignment="1">
      <alignment horizontal="center"/>
    </xf>
    <xf numFmtId="0" fontId="7" fillId="2" borderId="9" xfId="0" applyFont="1" applyFill="1" applyBorder="1" applyAlignment="1">
      <alignment horizontal="left"/>
    </xf>
    <xf numFmtId="0" fontId="7" fillId="2" borderId="10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9" xfId="0" applyFont="1" applyFill="1" applyBorder="1"/>
    <xf numFmtId="0" fontId="12" fillId="2" borderId="7" xfId="0" applyFont="1" applyFill="1" applyBorder="1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6" fillId="5" borderId="22" xfId="0" applyFont="1" applyFill="1" applyBorder="1" applyAlignment="1">
      <alignment horizontal="center" vertical="center"/>
    </xf>
    <xf numFmtId="0" fontId="0" fillId="2" borderId="0" xfId="0" applyFill="1" applyAlignment="1">
      <alignment wrapText="1"/>
    </xf>
    <xf numFmtId="0" fontId="5" fillId="7" borderId="22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wrapText="1"/>
    </xf>
    <xf numFmtId="0" fontId="7" fillId="8" borderId="9" xfId="0" applyFont="1" applyFill="1" applyBorder="1" applyAlignment="1">
      <alignment wrapText="1"/>
    </xf>
    <xf numFmtId="0" fontId="8" fillId="8" borderId="11" xfId="0" applyFont="1" applyFill="1" applyBorder="1" applyAlignment="1">
      <alignment horizontal="center" wrapText="1"/>
    </xf>
    <xf numFmtId="0" fontId="7" fillId="8" borderId="11" xfId="0" applyFont="1" applyFill="1" applyBorder="1" applyAlignment="1">
      <alignment wrapText="1"/>
    </xf>
    <xf numFmtId="0" fontId="8" fillId="8" borderId="15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/>
    </xf>
    <xf numFmtId="0" fontId="13" fillId="8" borderId="16" xfId="0" applyFont="1" applyFill="1" applyBorder="1" applyAlignment="1">
      <alignment horizontal="center"/>
    </xf>
    <xf numFmtId="0" fontId="11" fillId="8" borderId="11" xfId="0" applyFont="1" applyFill="1" applyBorder="1" applyAlignment="1">
      <alignment horizontal="center" wrapText="1"/>
    </xf>
    <xf numFmtId="0" fontId="8" fillId="8" borderId="16" xfId="0" applyFont="1" applyFill="1" applyBorder="1" applyAlignment="1">
      <alignment horizontal="left"/>
    </xf>
    <xf numFmtId="0" fontId="5" fillId="10" borderId="22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wrapText="1"/>
    </xf>
    <xf numFmtId="0" fontId="7" fillId="8" borderId="12" xfId="0" applyFont="1" applyFill="1" applyBorder="1" applyAlignment="1">
      <alignment wrapText="1"/>
    </xf>
    <xf numFmtId="0" fontId="7" fillId="8" borderId="3" xfId="0" applyFont="1" applyFill="1" applyBorder="1" applyAlignment="1">
      <alignment wrapText="1"/>
    </xf>
    <xf numFmtId="0" fontId="7" fillId="0" borderId="38" xfId="0" applyFont="1" applyBorder="1" applyAlignment="1">
      <alignment horizontal="center"/>
    </xf>
    <xf numFmtId="0" fontId="10" fillId="0" borderId="10" xfId="0" applyFont="1" applyBorder="1"/>
    <xf numFmtId="0" fontId="10" fillId="0" borderId="11" xfId="0" applyFont="1" applyBorder="1"/>
    <xf numFmtId="0" fontId="8" fillId="8" borderId="17" xfId="0" applyFont="1" applyFill="1" applyBorder="1" applyAlignment="1">
      <alignment horizontal="center"/>
    </xf>
    <xf numFmtId="0" fontId="5" fillId="8" borderId="0" xfId="0" applyFont="1" applyFill="1"/>
    <xf numFmtId="0" fontId="5" fillId="8" borderId="0" xfId="0" applyFont="1" applyFill="1" applyAlignment="1">
      <alignment wrapText="1"/>
    </xf>
    <xf numFmtId="0" fontId="5" fillId="8" borderId="39" xfId="0" applyFont="1" applyFill="1" applyBorder="1"/>
    <xf numFmtId="0" fontId="7" fillId="11" borderId="6" xfId="0" applyFont="1" applyFill="1" applyBorder="1" applyAlignment="1">
      <alignment horizontal="center"/>
    </xf>
    <xf numFmtId="0" fontId="7" fillId="11" borderId="0" xfId="0" applyFont="1" applyFill="1" applyAlignment="1">
      <alignment horizontal="center"/>
    </xf>
    <xf numFmtId="0" fontId="7" fillId="11" borderId="1" xfId="0" applyFont="1" applyFill="1" applyBorder="1" applyAlignment="1">
      <alignment horizontal="center"/>
    </xf>
    <xf numFmtId="0" fontId="7" fillId="11" borderId="3" xfId="0" applyFont="1" applyFill="1" applyBorder="1" applyAlignment="1">
      <alignment horizontal="center"/>
    </xf>
    <xf numFmtId="0" fontId="7" fillId="11" borderId="4" xfId="0" applyFont="1" applyFill="1" applyBorder="1" applyAlignment="1">
      <alignment horizontal="center"/>
    </xf>
    <xf numFmtId="0" fontId="7" fillId="11" borderId="5" xfId="0" applyFont="1" applyFill="1" applyBorder="1" applyAlignment="1">
      <alignment horizontal="center"/>
    </xf>
    <xf numFmtId="0" fontId="7" fillId="11" borderId="3" xfId="0" applyFont="1" applyFill="1" applyBorder="1" applyAlignment="1">
      <alignment horizontal="center" textRotation="65"/>
    </xf>
    <xf numFmtId="0" fontId="7" fillId="11" borderId="12" xfId="0" applyFont="1" applyFill="1" applyBorder="1" applyAlignment="1">
      <alignment horizontal="center" textRotation="65"/>
    </xf>
    <xf numFmtId="0" fontId="7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18" fillId="12" borderId="0" xfId="1" applyFont="1" applyFill="1" applyAlignment="1">
      <alignment horizontal="left"/>
    </xf>
    <xf numFmtId="0" fontId="18" fillId="12" borderId="0" xfId="1" applyFont="1" applyFill="1" applyAlignment="1">
      <alignment horizontal="left" vertical="center"/>
    </xf>
    <xf numFmtId="0" fontId="18" fillId="12" borderId="0" xfId="1" applyFont="1" applyFill="1" applyAlignment="1">
      <alignment horizontal="left" wrapText="1"/>
    </xf>
    <xf numFmtId="0" fontId="19" fillId="13" borderId="0" xfId="1" applyFont="1" applyFill="1" applyAlignment="1">
      <alignment horizontal="left" vertical="center"/>
    </xf>
    <xf numFmtId="0" fontId="20" fillId="13" borderId="0" xfId="1" applyFont="1" applyFill="1" applyAlignment="1">
      <alignment horizontal="center" vertical="center"/>
    </xf>
    <xf numFmtId="0" fontId="21" fillId="0" borderId="0" xfId="1" applyFont="1" applyAlignment="1">
      <alignment vertical="center"/>
    </xf>
    <xf numFmtId="0" fontId="22" fillId="0" borderId="0" xfId="1" applyFont="1" applyAlignment="1">
      <alignment horizontal="center" vertical="center"/>
    </xf>
    <xf numFmtId="0" fontId="17" fillId="0" borderId="0" xfId="1"/>
    <xf numFmtId="9" fontId="0" fillId="0" borderId="0" xfId="2" applyFont="1"/>
    <xf numFmtId="0" fontId="21" fillId="0" borderId="0" xfId="1" applyFont="1" applyAlignment="1">
      <alignment horizontal="left" wrapText="1"/>
    </xf>
    <xf numFmtId="0" fontId="23" fillId="0" borderId="0" xfId="1" applyFont="1" applyAlignment="1">
      <alignment horizontal="center" vertical="center"/>
    </xf>
    <xf numFmtId="0" fontId="24" fillId="13" borderId="0" xfId="1" applyFont="1" applyFill="1"/>
    <xf numFmtId="0" fontId="25" fillId="13" borderId="0" xfId="1" applyFont="1" applyFill="1" applyAlignment="1">
      <alignment horizontal="left" vertical="center"/>
    </xf>
    <xf numFmtId="0" fontId="24" fillId="13" borderId="0" xfId="1" applyFont="1" applyFill="1" applyAlignment="1">
      <alignment horizontal="left" wrapText="1"/>
    </xf>
    <xf numFmtId="0" fontId="23" fillId="13" borderId="0" xfId="1" applyFont="1" applyFill="1" applyAlignment="1">
      <alignment horizontal="center" vertical="center"/>
    </xf>
    <xf numFmtId="0" fontId="18" fillId="13" borderId="0" xfId="1" applyFont="1" applyFill="1" applyAlignment="1">
      <alignment horizontal="center" vertical="center"/>
    </xf>
    <xf numFmtId="0" fontId="26" fillId="6" borderId="0" xfId="1" applyFont="1" applyFill="1" applyAlignment="1">
      <alignment horizontal="center" vertical="center"/>
    </xf>
    <xf numFmtId="9" fontId="0" fillId="6" borderId="0" xfId="2" applyFont="1" applyFill="1"/>
    <xf numFmtId="0" fontId="27" fillId="6" borderId="0" xfId="1" applyFont="1" applyFill="1" applyAlignment="1">
      <alignment horizontal="center" vertical="center"/>
    </xf>
    <xf numFmtId="0" fontId="28" fillId="6" borderId="0" xfId="1" applyFont="1" applyFill="1" applyAlignment="1">
      <alignment horizontal="center" vertical="center"/>
    </xf>
    <xf numFmtId="0" fontId="29" fillId="6" borderId="0" xfId="1" applyFont="1" applyFill="1" applyAlignment="1">
      <alignment horizontal="center" vertical="center"/>
    </xf>
    <xf numFmtId="0" fontId="17" fillId="6" borderId="0" xfId="1" applyFill="1"/>
    <xf numFmtId="0" fontId="30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1" fillId="2" borderId="0" xfId="1" applyFont="1" applyFill="1" applyAlignment="1">
      <alignment horizontal="left" vertical="center" wrapText="1"/>
    </xf>
    <xf numFmtId="0" fontId="26" fillId="0" borderId="0" xfId="1" applyFont="1" applyAlignment="1">
      <alignment horizontal="center" vertical="center"/>
    </xf>
    <xf numFmtId="9" fontId="21" fillId="0" borderId="0" xfId="2" applyFont="1" applyAlignment="1">
      <alignment horizontal="center" vertical="center"/>
    </xf>
    <xf numFmtId="0" fontId="21" fillId="0" borderId="0" xfId="1" applyFont="1" applyAlignment="1">
      <alignment horizontal="left" vertical="center" wrapText="1"/>
    </xf>
    <xf numFmtId="0" fontId="21" fillId="0" borderId="0" xfId="1" applyFont="1" applyAlignment="1">
      <alignment wrapText="1"/>
    </xf>
    <xf numFmtId="0" fontId="21" fillId="2" borderId="0" xfId="1" applyFont="1" applyFill="1" applyAlignment="1">
      <alignment wrapText="1"/>
    </xf>
    <xf numFmtId="0" fontId="31" fillId="2" borderId="0" xfId="1" applyFont="1" applyFill="1" applyAlignment="1">
      <alignment horizontal="left" vertical="center" wrapText="1"/>
    </xf>
    <xf numFmtId="0" fontId="32" fillId="13" borderId="0" xfId="1" applyFont="1" applyFill="1"/>
    <xf numFmtId="0" fontId="24" fillId="13" borderId="0" xfId="1" applyFont="1" applyFill="1" applyAlignment="1">
      <alignment horizontal="center" vertical="center"/>
    </xf>
    <xf numFmtId="0" fontId="17" fillId="14" borderId="0" xfId="1" applyFill="1" applyAlignment="1">
      <alignment horizontal="center" vertical="center"/>
    </xf>
    <xf numFmtId="0" fontId="28" fillId="0" borderId="0" xfId="1" applyFont="1" applyAlignment="1">
      <alignment horizontal="center" vertical="center"/>
    </xf>
    <xf numFmtId="0" fontId="24" fillId="13" borderId="0" xfId="1" applyFont="1" applyFill="1" applyAlignment="1">
      <alignment vertical="center"/>
    </xf>
    <xf numFmtId="0" fontId="17" fillId="0" borderId="0" xfId="1" applyAlignment="1">
      <alignment horizontal="right"/>
    </xf>
    <xf numFmtId="9" fontId="17" fillId="0" borderId="0" xfId="1" applyNumberFormat="1"/>
    <xf numFmtId="0" fontId="27" fillId="0" borderId="0" xfId="1" applyFont="1" applyAlignment="1">
      <alignment horizontal="center" vertical="center"/>
    </xf>
    <xf numFmtId="0" fontId="29" fillId="0" borderId="0" xfId="1" applyFont="1" applyAlignment="1">
      <alignment horizontal="center" vertical="center"/>
    </xf>
    <xf numFmtId="10" fontId="0" fillId="6" borderId="0" xfId="2" applyNumberFormat="1" applyFont="1" applyFill="1"/>
    <xf numFmtId="0" fontId="31" fillId="0" borderId="0" xfId="1" applyFont="1" applyAlignment="1">
      <alignment horizontal="left" wrapText="1"/>
    </xf>
    <xf numFmtId="0" fontId="31" fillId="0" borderId="0" xfId="1" applyFont="1" applyAlignment="1">
      <alignment horizontal="center" vertical="center" wrapText="1"/>
    </xf>
    <xf numFmtId="0" fontId="33" fillId="0" borderId="0" xfId="1" applyFont="1" applyAlignment="1">
      <alignment horizontal="left" wrapText="1"/>
    </xf>
    <xf numFmtId="0" fontId="31" fillId="0" borderId="0" xfId="1" applyFont="1" applyAlignment="1">
      <alignment horizontal="left" vertical="center" wrapText="1"/>
    </xf>
    <xf numFmtId="0" fontId="34" fillId="13" borderId="0" xfId="1" applyFont="1" applyFill="1" applyAlignment="1">
      <alignment horizontal="left" vertical="center"/>
    </xf>
    <xf numFmtId="0" fontId="31" fillId="0" borderId="0" xfId="1" applyFont="1" applyAlignment="1">
      <alignment wrapText="1"/>
    </xf>
    <xf numFmtId="0" fontId="21" fillId="0" borderId="0" xfId="1" applyFont="1" applyAlignment="1">
      <alignment horizontal="center"/>
    </xf>
    <xf numFmtId="0" fontId="17" fillId="0" borderId="0" xfId="1" applyAlignment="1">
      <alignment wrapText="1"/>
    </xf>
    <xf numFmtId="0" fontId="21" fillId="0" borderId="0" xfId="1" applyFont="1" applyAlignment="1">
      <alignment horizontal="left"/>
    </xf>
    <xf numFmtId="0" fontId="21" fillId="0" borderId="0" xfId="1" applyFont="1" applyAlignment="1">
      <alignment vertical="center" wrapText="1"/>
    </xf>
    <xf numFmtId="0" fontId="12" fillId="2" borderId="9" xfId="0" applyFont="1" applyFill="1" applyBorder="1" applyAlignment="1">
      <alignment vertical="top" wrapText="1"/>
    </xf>
    <xf numFmtId="0" fontId="12" fillId="2" borderId="10" xfId="0" applyFont="1" applyFill="1" applyBorder="1" applyAlignment="1">
      <alignment vertical="top" wrapText="1"/>
    </xf>
    <xf numFmtId="0" fontId="7" fillId="2" borderId="9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vertical="center" wrapText="1"/>
    </xf>
    <xf numFmtId="0" fontId="33" fillId="0" borderId="44" xfId="0" applyFont="1" applyBorder="1" applyAlignment="1">
      <alignment horizontal="center" vertical="center"/>
    </xf>
    <xf numFmtId="0" fontId="33" fillId="0" borderId="45" xfId="0" applyFont="1" applyBorder="1" applyAlignment="1">
      <alignment vertical="center"/>
    </xf>
    <xf numFmtId="0" fontId="33" fillId="0" borderId="45" xfId="0" applyFont="1" applyBorder="1" applyAlignment="1">
      <alignment vertical="center" wrapText="1"/>
    </xf>
    <xf numFmtId="0" fontId="10" fillId="0" borderId="0" xfId="0" applyFont="1"/>
    <xf numFmtId="0" fontId="7" fillId="0" borderId="21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7" fillId="0" borderId="8" xfId="0" applyFont="1" applyBorder="1" applyAlignment="1">
      <alignment horizontal="center" textRotation="65" wrapText="1"/>
    </xf>
    <xf numFmtId="0" fontId="7" fillId="0" borderId="13" xfId="0" applyFont="1" applyBorder="1" applyAlignment="1">
      <alignment horizontal="center" textRotation="65" wrapText="1"/>
    </xf>
    <xf numFmtId="0" fontId="7" fillId="0" borderId="7" xfId="0" applyFont="1" applyBorder="1" applyAlignment="1">
      <alignment horizontal="center" textRotation="65" wrapText="1"/>
    </xf>
    <xf numFmtId="0" fontId="7" fillId="0" borderId="6" xfId="0" applyFont="1" applyBorder="1" applyAlignment="1">
      <alignment horizontal="center" textRotation="65"/>
    </xf>
    <xf numFmtId="0" fontId="7" fillId="0" borderId="0" xfId="0" applyFont="1" applyAlignment="1">
      <alignment horizontal="center" textRotation="65"/>
    </xf>
    <xf numFmtId="0" fontId="7" fillId="0" borderId="16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8" xfId="0" applyFont="1" applyBorder="1"/>
    <xf numFmtId="0" fontId="35" fillId="0" borderId="10" xfId="0" applyFont="1" applyBorder="1" applyAlignment="1">
      <alignment horizontal="center" vertical="center"/>
    </xf>
    <xf numFmtId="0" fontId="35" fillId="0" borderId="10" xfId="0" applyFont="1" applyBorder="1" applyAlignment="1">
      <alignment horizontal="left" vertical="center" wrapText="1"/>
    </xf>
    <xf numFmtId="0" fontId="35" fillId="0" borderId="43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5" fillId="0" borderId="0" xfId="0" applyFont="1" applyAlignment="1">
      <alignment horizontal="center"/>
    </xf>
    <xf numFmtId="0" fontId="36" fillId="2" borderId="0" xfId="0" applyFont="1" applyFill="1"/>
    <xf numFmtId="0" fontId="5" fillId="0" borderId="0" xfId="0" applyFont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37" fillId="13" borderId="0" xfId="1" applyFont="1" applyFill="1" applyAlignment="1">
      <alignment horizontal="left" vertical="center"/>
    </xf>
    <xf numFmtId="0" fontId="40" fillId="0" borderId="0" xfId="1" applyFont="1" applyAlignment="1">
      <alignment horizontal="left" wrapText="1"/>
    </xf>
    <xf numFmtId="0" fontId="41" fillId="9" borderId="22" xfId="0" applyFont="1" applyFill="1" applyBorder="1" applyAlignment="1">
      <alignment horizontal="center" vertical="center"/>
    </xf>
    <xf numFmtId="0" fontId="41" fillId="9" borderId="27" xfId="0" applyFont="1" applyFill="1" applyBorder="1" applyAlignment="1">
      <alignment horizontal="center" vertical="center" wrapText="1"/>
    </xf>
    <xf numFmtId="0" fontId="42" fillId="13" borderId="0" xfId="1" applyFont="1" applyFill="1" applyAlignment="1">
      <alignment horizontal="left" wrapText="1"/>
    </xf>
    <xf numFmtId="0" fontId="41" fillId="13" borderId="0" xfId="1" applyFont="1" applyFill="1" applyAlignment="1">
      <alignment horizontal="center" vertical="center"/>
    </xf>
    <xf numFmtId="0" fontId="41" fillId="9" borderId="27" xfId="0" applyFont="1" applyFill="1" applyBorder="1" applyAlignment="1">
      <alignment horizontal="center" vertical="center"/>
    </xf>
    <xf numFmtId="0" fontId="41" fillId="9" borderId="28" xfId="0" applyFont="1" applyFill="1" applyBorder="1" applyAlignment="1">
      <alignment horizontal="center" vertical="center"/>
    </xf>
    <xf numFmtId="0" fontId="43" fillId="5" borderId="22" xfId="0" applyFont="1" applyFill="1" applyBorder="1" applyAlignment="1">
      <alignment horizontal="center" vertical="center"/>
    </xf>
    <xf numFmtId="0" fontId="40" fillId="10" borderId="22" xfId="0" applyFont="1" applyFill="1" applyBorder="1" applyAlignment="1">
      <alignment horizontal="center" vertical="center"/>
    </xf>
    <xf numFmtId="0" fontId="40" fillId="5" borderId="22" xfId="0" applyFont="1" applyFill="1" applyBorder="1" applyAlignment="1">
      <alignment horizontal="center" vertical="center"/>
    </xf>
    <xf numFmtId="0" fontId="39" fillId="10" borderId="22" xfId="0" applyFont="1" applyFill="1" applyBorder="1" applyAlignment="1">
      <alignment horizontal="left" vertical="center"/>
    </xf>
    <xf numFmtId="0" fontId="39" fillId="10" borderId="22" xfId="0" applyFont="1" applyFill="1" applyBorder="1" applyAlignment="1">
      <alignment horizontal="center" vertical="center"/>
    </xf>
    <xf numFmtId="0" fontId="44" fillId="10" borderId="22" xfId="0" applyFont="1" applyFill="1" applyBorder="1" applyAlignment="1">
      <alignment horizontal="center" vertical="center"/>
    </xf>
    <xf numFmtId="0" fontId="39" fillId="10" borderId="22" xfId="0" applyFont="1" applyFill="1" applyBorder="1" applyAlignment="1">
      <alignment horizontal="left" vertical="center" wrapText="1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3" fillId="2" borderId="0" xfId="0" applyFont="1" applyFill="1"/>
    <xf numFmtId="0" fontId="7" fillId="0" borderId="4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7" xfId="0" applyFont="1" applyFill="1" applyBorder="1" applyAlignment="1">
      <alignment horizontal="center" vertical="center" wrapText="1"/>
    </xf>
    <xf numFmtId="0" fontId="4" fillId="8" borderId="28" xfId="0" applyFont="1" applyFill="1" applyBorder="1" applyAlignment="1">
      <alignment horizontal="center" vertical="center"/>
    </xf>
    <xf numFmtId="0" fontId="8" fillId="8" borderId="28" xfId="0" applyFont="1" applyFill="1" applyBorder="1" applyAlignment="1">
      <alignment horizontal="center" vertical="center" wrapText="1"/>
    </xf>
    <xf numFmtId="0" fontId="4" fillId="8" borderId="22" xfId="0" applyFont="1" applyFill="1" applyBorder="1" applyAlignment="1">
      <alignment horizontal="center" vertical="center" wrapText="1"/>
    </xf>
    <xf numFmtId="0" fontId="4" fillId="8" borderId="24" xfId="0" applyFont="1" applyFill="1" applyBorder="1" applyAlignment="1">
      <alignment vertical="center"/>
    </xf>
    <xf numFmtId="0" fontId="4" fillId="8" borderId="26" xfId="0" applyFont="1" applyFill="1" applyBorder="1" applyAlignment="1">
      <alignment vertical="center"/>
    </xf>
    <xf numFmtId="0" fontId="4" fillId="8" borderId="25" xfId="0" applyFont="1" applyFill="1" applyBorder="1" applyAlignment="1">
      <alignment vertical="center"/>
    </xf>
    <xf numFmtId="0" fontId="4" fillId="8" borderId="25" xfId="0" applyFont="1" applyFill="1" applyBorder="1" applyAlignment="1">
      <alignment horizontal="center" vertical="center"/>
    </xf>
    <xf numFmtId="0" fontId="4" fillId="8" borderId="2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8" fillId="13" borderId="0" xfId="0" applyFont="1" applyFill="1" applyAlignment="1">
      <alignment horizontal="center"/>
    </xf>
    <xf numFmtId="0" fontId="18" fillId="15" borderId="0" xfId="0" applyFont="1" applyFill="1" applyAlignment="1">
      <alignment horizontal="center"/>
    </xf>
    <xf numFmtId="0" fontId="21" fillId="0" borderId="0" xfId="0" applyFont="1"/>
    <xf numFmtId="0" fontId="22" fillId="0" borderId="0" xfId="0" applyFont="1"/>
    <xf numFmtId="0" fontId="17" fillId="0" borderId="0" xfId="0" applyFont="1" applyAlignment="1">
      <alignment horizontal="center"/>
    </xf>
    <xf numFmtId="0" fontId="31" fillId="0" borderId="0" xfId="0" applyFont="1"/>
    <xf numFmtId="0" fontId="21" fillId="0" borderId="47" xfId="0" applyFont="1" applyBorder="1" applyAlignment="1">
      <alignment vertical="center" wrapText="1"/>
    </xf>
    <xf numFmtId="0" fontId="21" fillId="0" borderId="47" xfId="0" applyFont="1" applyBorder="1"/>
    <xf numFmtId="0" fontId="17" fillId="0" borderId="47" xfId="0" applyFont="1" applyBorder="1"/>
    <xf numFmtId="0" fontId="0" fillId="0" borderId="47" xfId="0" applyBorder="1"/>
    <xf numFmtId="0" fontId="17" fillId="0" borderId="0" xfId="0" applyFont="1"/>
    <xf numFmtId="0" fontId="6" fillId="2" borderId="14" xfId="0" applyFont="1" applyFill="1" applyBorder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vertical="top" wrapText="1"/>
    </xf>
    <xf numFmtId="0" fontId="5" fillId="2" borderId="43" xfId="0" applyFont="1" applyFill="1" applyBorder="1" applyAlignment="1">
      <alignment vertical="top"/>
    </xf>
    <xf numFmtId="0" fontId="1" fillId="3" borderId="48" xfId="0" applyFont="1" applyFill="1" applyBorder="1" applyAlignment="1">
      <alignment horizontal="center"/>
    </xf>
    <xf numFmtId="0" fontId="5" fillId="2" borderId="43" xfId="0" applyFont="1" applyFill="1" applyBorder="1" applyAlignment="1">
      <alignment horizontal="left" vertical="top"/>
    </xf>
    <xf numFmtId="0" fontId="5" fillId="2" borderId="43" xfId="0" applyFont="1" applyFill="1" applyBorder="1" applyAlignment="1">
      <alignment horizontal="left" vertical="top" wrapText="1"/>
    </xf>
    <xf numFmtId="0" fontId="6" fillId="2" borderId="43" xfId="0" applyFont="1" applyFill="1" applyBorder="1" applyAlignment="1">
      <alignment horizontal="left"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7" fillId="16" borderId="11" xfId="0" applyFont="1" applyFill="1" applyBorder="1" applyAlignment="1" applyProtection="1">
      <alignment horizontal="center" vertical="center" wrapText="1"/>
      <protection locked="0"/>
    </xf>
    <xf numFmtId="0" fontId="7" fillId="16" borderId="2" xfId="0" applyFont="1" applyFill="1" applyBorder="1" applyAlignment="1" applyProtection="1">
      <alignment horizontal="center" vertical="center" wrapText="1"/>
      <protection locked="0"/>
    </xf>
    <xf numFmtId="0" fontId="7" fillId="16" borderId="19" xfId="0" applyFont="1" applyFill="1" applyBorder="1" applyAlignment="1" applyProtection="1">
      <alignment horizontal="center" vertical="center"/>
      <protection locked="0"/>
    </xf>
    <xf numFmtId="0" fontId="7" fillId="16" borderId="5" xfId="0" applyFont="1" applyFill="1" applyBorder="1" applyAlignment="1" applyProtection="1">
      <alignment horizontal="center" vertical="center" wrapText="1"/>
      <protection locked="0"/>
    </xf>
    <xf numFmtId="0" fontId="7" fillId="16" borderId="12" xfId="0" applyFont="1" applyFill="1" applyBorder="1" applyAlignment="1" applyProtection="1">
      <alignment horizontal="center" vertical="center" wrapText="1"/>
      <protection locked="0"/>
    </xf>
    <xf numFmtId="0" fontId="7" fillId="16" borderId="3" xfId="0" applyFont="1" applyFill="1" applyBorder="1" applyAlignment="1" applyProtection="1">
      <alignment horizontal="center" vertical="center" wrapText="1"/>
      <protection locked="0"/>
    </xf>
    <xf numFmtId="0" fontId="7" fillId="16" borderId="4" xfId="0" applyFont="1" applyFill="1" applyBorder="1" applyAlignment="1" applyProtection="1">
      <alignment horizontal="center" vertical="center" wrapText="1"/>
      <protection locked="0"/>
    </xf>
    <xf numFmtId="0" fontId="7" fillId="16" borderId="8" xfId="0" applyFont="1" applyFill="1" applyBorder="1" applyAlignment="1" applyProtection="1">
      <alignment horizontal="center" vertical="center" wrapText="1"/>
      <protection locked="0"/>
    </xf>
    <xf numFmtId="0" fontId="7" fillId="16" borderId="9" xfId="0" applyFont="1" applyFill="1" applyBorder="1" applyAlignment="1" applyProtection="1">
      <alignment horizontal="center" vertical="center" wrapText="1"/>
      <protection locked="0"/>
    </xf>
    <xf numFmtId="0" fontId="7" fillId="16" borderId="15" xfId="0" applyFont="1" applyFill="1" applyBorder="1" applyAlignment="1" applyProtection="1">
      <alignment horizontal="center"/>
      <protection locked="0"/>
    </xf>
    <xf numFmtId="0" fontId="7" fillId="16" borderId="15" xfId="0" applyFont="1" applyFill="1" applyBorder="1" applyProtection="1">
      <protection locked="0"/>
    </xf>
    <xf numFmtId="0" fontId="7" fillId="16" borderId="13" xfId="0" applyFont="1" applyFill="1" applyBorder="1" applyAlignment="1" applyProtection="1">
      <alignment horizontal="center"/>
      <protection locked="0"/>
    </xf>
    <xf numFmtId="0" fontId="10" fillId="16" borderId="42" xfId="0" applyFont="1" applyFill="1" applyBorder="1" applyAlignment="1" applyProtection="1">
      <alignment horizontal="center"/>
      <protection locked="0"/>
    </xf>
    <xf numFmtId="0" fontId="7" fillId="16" borderId="48" xfId="0" applyFont="1" applyFill="1" applyBorder="1" applyProtection="1">
      <protection locked="0"/>
    </xf>
    <xf numFmtId="0" fontId="7" fillId="16" borderId="48" xfId="0" applyFont="1" applyFill="1" applyBorder="1" applyAlignment="1" applyProtection="1">
      <alignment horizontal="center"/>
      <protection locked="0"/>
    </xf>
    <xf numFmtId="0" fontId="12" fillId="16" borderId="5" xfId="0" applyFont="1" applyFill="1" applyBorder="1" applyAlignment="1" applyProtection="1">
      <alignment horizontal="center" vertical="center" wrapText="1"/>
      <protection locked="0"/>
    </xf>
    <xf numFmtId="0" fontId="12" fillId="16" borderId="2" xfId="0" applyFont="1" applyFill="1" applyBorder="1" applyAlignment="1" applyProtection="1">
      <alignment horizontal="center" vertical="center" wrapText="1"/>
      <protection locked="0"/>
    </xf>
    <xf numFmtId="0" fontId="7" fillId="17" borderId="2" xfId="0" applyFont="1" applyFill="1" applyBorder="1" applyAlignment="1" applyProtection="1">
      <alignment horizontal="center" vertical="center"/>
      <protection locked="0"/>
    </xf>
    <xf numFmtId="0" fontId="7" fillId="16" borderId="41" xfId="0" applyFont="1" applyFill="1" applyBorder="1" applyProtection="1">
      <protection locked="0"/>
    </xf>
    <xf numFmtId="0" fontId="14" fillId="16" borderId="11" xfId="0" applyFont="1" applyFill="1" applyBorder="1" applyAlignment="1" applyProtection="1">
      <alignment horizontal="center" vertical="center" wrapText="1"/>
      <protection locked="0"/>
    </xf>
    <xf numFmtId="0" fontId="7" fillId="16" borderId="40" xfId="0" applyFont="1" applyFill="1" applyBorder="1" applyProtection="1">
      <protection locked="0"/>
    </xf>
    <xf numFmtId="0" fontId="2" fillId="8" borderId="34" xfId="0" applyFont="1" applyFill="1" applyBorder="1" applyAlignment="1">
      <alignment horizontal="center" vertical="center"/>
    </xf>
    <xf numFmtId="0" fontId="3" fillId="8" borderId="35" xfId="0" applyFont="1" applyFill="1" applyBorder="1" applyAlignment="1">
      <alignment horizontal="center" vertical="center"/>
    </xf>
    <xf numFmtId="0" fontId="3" fillId="8" borderId="36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30" xfId="0" applyFill="1" applyBorder="1" applyAlignment="1">
      <alignment horizontal="left" vertical="top" wrapText="1"/>
    </xf>
    <xf numFmtId="0" fontId="0" fillId="2" borderId="31" xfId="0" applyFill="1" applyBorder="1" applyAlignment="1">
      <alignment horizontal="left" vertical="top" wrapText="1"/>
    </xf>
    <xf numFmtId="0" fontId="0" fillId="2" borderId="32" xfId="0" applyFill="1" applyBorder="1" applyAlignment="1">
      <alignment horizontal="left" vertical="top" wrapText="1"/>
    </xf>
    <xf numFmtId="0" fontId="0" fillId="2" borderId="33" xfId="0" applyFill="1" applyBorder="1" applyAlignment="1">
      <alignment horizontal="left" vertical="top" wrapText="1"/>
    </xf>
    <xf numFmtId="0" fontId="5" fillId="16" borderId="47" xfId="0" applyFont="1" applyFill="1" applyBorder="1" applyAlignment="1" applyProtection="1">
      <alignment horizontal="center" vertical="top"/>
      <protection locked="0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1" fillId="3" borderId="16" xfId="0" applyFont="1" applyFill="1" applyBorder="1" applyAlignment="1">
      <alignment horizontal="center"/>
    </xf>
    <xf numFmtId="0" fontId="1" fillId="3" borderId="43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8" fillId="8" borderId="37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/>
    </xf>
    <xf numFmtId="0" fontId="10" fillId="11" borderId="9" xfId="0" applyFont="1" applyFill="1" applyBorder="1" applyAlignment="1">
      <alignment horizontal="center"/>
    </xf>
    <xf numFmtId="0" fontId="10" fillId="11" borderId="10" xfId="0" applyFont="1" applyFill="1" applyBorder="1" applyAlignment="1">
      <alignment horizontal="center"/>
    </xf>
    <xf numFmtId="0" fontId="10" fillId="11" borderId="18" xfId="0" applyFont="1" applyFill="1" applyBorder="1" applyAlignment="1">
      <alignment horizontal="center"/>
    </xf>
    <xf numFmtId="0" fontId="8" fillId="8" borderId="16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15" fillId="8" borderId="9" xfId="0" applyFont="1" applyFill="1" applyBorder="1" applyAlignment="1">
      <alignment horizontal="left"/>
    </xf>
    <xf numFmtId="0" fontId="15" fillId="8" borderId="10" xfId="0" applyFont="1" applyFill="1" applyBorder="1" applyAlignment="1">
      <alignment horizontal="left"/>
    </xf>
    <xf numFmtId="0" fontId="15" fillId="8" borderId="39" xfId="0" applyFont="1" applyFill="1" applyBorder="1" applyAlignment="1">
      <alignment horizontal="left"/>
    </xf>
    <xf numFmtId="0" fontId="8" fillId="8" borderId="10" xfId="0" applyFont="1" applyFill="1" applyBorder="1" applyAlignment="1">
      <alignment horizontal="center"/>
    </xf>
    <xf numFmtId="0" fontId="11" fillId="8" borderId="10" xfId="0" applyFont="1" applyFill="1" applyBorder="1" applyAlignment="1">
      <alignment horizontal="center"/>
    </xf>
    <xf numFmtId="0" fontId="11" fillId="8" borderId="11" xfId="0" applyFont="1" applyFill="1" applyBorder="1" applyAlignment="1">
      <alignment horizontal="center"/>
    </xf>
    <xf numFmtId="0" fontId="8" fillId="8" borderId="11" xfId="0" applyFont="1" applyFill="1" applyBorder="1" applyAlignment="1">
      <alignment horizontal="center"/>
    </xf>
    <xf numFmtId="0" fontId="7" fillId="11" borderId="9" xfId="0" applyFont="1" applyFill="1" applyBorder="1" applyAlignment="1">
      <alignment horizontal="center" vertical="center"/>
    </xf>
    <xf numFmtId="0" fontId="7" fillId="11" borderId="10" xfId="0" applyFont="1" applyFill="1" applyBorder="1" applyAlignment="1">
      <alignment horizontal="center" vertical="center"/>
    </xf>
    <xf numFmtId="0" fontId="7" fillId="11" borderId="11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top" wrapText="1"/>
    </xf>
    <xf numFmtId="0" fontId="5" fillId="2" borderId="47" xfId="0" applyFont="1" applyFill="1" applyBorder="1" applyAlignment="1">
      <alignment horizontal="center" vertical="top"/>
    </xf>
    <xf numFmtId="0" fontId="5" fillId="2" borderId="52" xfId="0" applyFont="1" applyFill="1" applyBorder="1" applyAlignment="1">
      <alignment horizontal="center" vertical="top"/>
    </xf>
    <xf numFmtId="14" fontId="6" fillId="2" borderId="47" xfId="0" applyNumberFormat="1" applyFont="1" applyFill="1" applyBorder="1" applyAlignment="1">
      <alignment horizontal="center" vertical="top" wrapText="1"/>
    </xf>
    <xf numFmtId="0" fontId="6" fillId="2" borderId="47" xfId="0" applyFont="1" applyFill="1" applyBorder="1" applyAlignment="1">
      <alignment horizontal="center" vertical="top" wrapText="1"/>
    </xf>
    <xf numFmtId="0" fontId="6" fillId="16" borderId="49" xfId="0" applyFont="1" applyFill="1" applyBorder="1" applyAlignment="1" applyProtection="1">
      <alignment horizontal="center" vertical="top" wrapText="1"/>
      <protection locked="0"/>
    </xf>
    <xf numFmtId="0" fontId="6" fillId="16" borderId="50" xfId="0" applyFont="1" applyFill="1" applyBorder="1" applyAlignment="1" applyProtection="1">
      <alignment horizontal="center" vertical="top" wrapText="1"/>
      <protection locked="0"/>
    </xf>
    <xf numFmtId="0" fontId="6" fillId="16" borderId="51" xfId="0" applyFont="1" applyFill="1" applyBorder="1" applyAlignment="1" applyProtection="1">
      <alignment horizontal="center" vertical="top" wrapText="1"/>
      <protection locked="0"/>
    </xf>
    <xf numFmtId="0" fontId="3" fillId="2" borderId="0" xfId="0" applyFont="1" applyFill="1" applyAlignment="1">
      <alignment horizontal="center" vertical="center" wrapText="1"/>
    </xf>
    <xf numFmtId="0" fontId="4" fillId="8" borderId="27" xfId="0" applyFont="1" applyFill="1" applyBorder="1" applyAlignment="1">
      <alignment horizontal="center" vertical="center"/>
    </xf>
    <xf numFmtId="0" fontId="4" fillId="8" borderId="28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164" fontId="47" fillId="15" borderId="0" xfId="3" applyFont="1" applyFill="1" applyAlignment="1">
      <alignment horizontal="center"/>
    </xf>
  </cellXfs>
  <cellStyles count="4">
    <cellStyle name="Monétaire" xfId="3" builtinId="4"/>
    <cellStyle name="Normal" xfId="0" builtinId="0"/>
    <cellStyle name="Normal 2" xfId="1" xr:uid="{E3AE9D62-A1E2-4D82-9A68-01F5A6AB3A70}"/>
    <cellStyle name="Pourcentage 2" xfId="2" xr:uid="{0AFA2F8A-E044-4910-A2DA-D39A5E8C7F03}"/>
  </cellStyles>
  <dxfs count="0"/>
  <tableStyles count="0" defaultTableStyle="TableStyleMedium2" defaultPivotStyle="PivotStyleLight16"/>
  <colors>
    <mruColors>
      <color rgb="FFFFFFCC"/>
      <color rgb="FFFFFF99"/>
      <color rgb="FFF29298"/>
      <color rgb="FFE94C96"/>
      <color rgb="FFF8EEF5"/>
      <color rgb="FF503078"/>
      <color rgb="FFB79DD8"/>
      <color rgb="FFDBCEEB"/>
      <color rgb="FF5F5F5F"/>
      <color rgb="FF5037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0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Ex1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Ex12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Ex13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Ex14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Ex15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Ex16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Ex17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8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9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accent1"/>
                </a:solidFill>
              </a:rPr>
              <a:t>Diagramme</a:t>
            </a:r>
            <a:r>
              <a:rPr lang="en-US" sz="1800" b="1" baseline="0">
                <a:solidFill>
                  <a:schemeClr val="accent1"/>
                </a:solidFill>
              </a:rPr>
              <a:t> de c</a:t>
            </a:r>
            <a:r>
              <a:rPr lang="en-US" sz="1800" b="1">
                <a:solidFill>
                  <a:schemeClr val="accent1"/>
                </a:solidFill>
              </a:rPr>
              <a:t>omparaison des résultats</a:t>
            </a:r>
            <a:r>
              <a:rPr lang="en-US" sz="1800" b="1" baseline="0">
                <a:solidFill>
                  <a:schemeClr val="accent1"/>
                </a:solidFill>
              </a:rPr>
              <a:t> par compétences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4229866257870666"/>
          <c:y val="0.26462868242014331"/>
          <c:w val="0.53333303548132294"/>
          <c:h val="0.37972326451094746"/>
        </c:manualLayout>
      </c:layout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Résultats!$A$3:$A$18</c:f>
              <c:strCache>
                <c:ptCount val="16"/>
                <c:pt idx="0">
                  <c:v>Gouvernance &amp; Organisation de crise</c:v>
                </c:pt>
                <c:pt idx="1">
                  <c:v>Pilotage &amp; Coordination</c:v>
                </c:pt>
                <c:pt idx="2">
                  <c:v>Continuité des soins (ES MCO - ES hors MCO)</c:v>
                </c:pt>
                <c:pt idx="3">
                  <c:v>Continuité administrative</c:v>
                </c:pt>
                <c:pt idx="4">
                  <c:v>Continuité de l'activité (ESMS)</c:v>
                </c:pt>
                <c:pt idx="5">
                  <c:v>Continuité informatique &amp; Résilience </c:v>
                </c:pt>
                <c:pt idx="6">
                  <c:v>Détection, Investigation, Supervision</c:v>
                </c:pt>
                <c:pt idx="7">
                  <c:v>Remédiation (Endiguement, Eviction, Eradication)</c:v>
                </c:pt>
                <c:pt idx="8">
                  <c:v>Reconstruction IT (coeur de confiance, infrastructure critique, outils administrations, Network, etc)</c:v>
                </c:pt>
                <c:pt idx="9">
                  <c:v>Ressources Humaines</c:v>
                </c:pt>
                <c:pt idx="10">
                  <c:v>Communication </c:v>
                </c:pt>
                <c:pt idx="11">
                  <c:v>Anticipation des évolutions</c:v>
                </c:pt>
                <c:pt idx="12">
                  <c:v>Reconstruction applicative (appli métier, etc)</c:v>
                </c:pt>
                <c:pt idx="13">
                  <c:v>Gestion des obligations légales</c:v>
                </c:pt>
                <c:pt idx="14">
                  <c:v>Gestion logistique</c:v>
                </c:pt>
                <c:pt idx="15">
                  <c:v>Gestion Technique du Bâtiment et Sécurité Physique </c:v>
                </c:pt>
              </c:strCache>
            </c:strRef>
          </c:cat>
          <c:val>
            <c:numRef>
              <c:f>Résultats!$K$3:$K$18</c:f>
              <c:numCache>
                <c:formatCode>General</c:formatCode>
                <c:ptCount val="16"/>
                <c:pt idx="0">
                  <c:v>0.5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F3-4CD1-86E1-9EA218EC1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3551120"/>
        <c:axId val="663550136"/>
      </c:radarChart>
      <c:catAx>
        <c:axId val="66355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63550136"/>
        <c:crosses val="autoZero"/>
        <c:auto val="1"/>
        <c:lblAlgn val="ctr"/>
        <c:lblOffset val="100"/>
        <c:noMultiLvlLbl val="0"/>
      </c:catAx>
      <c:valAx>
        <c:axId val="663550136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6355112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u="none" strike="noStrike" kern="1200" baseline="0">
                <a:solidFill>
                  <a:schemeClr val="tx1"/>
                </a:solidFill>
              </a:rPr>
              <a:t>Reconstruction IT (coeur de confiance, infrastructure critique, outils administrations, Network, etc)</a:t>
            </a:r>
          </a:p>
        </c:rich>
      </c:tx>
      <c:layout>
        <c:manualLayout>
          <c:xMode val="edge"/>
          <c:yMode val="edge"/>
          <c:x val="0.16756933508311461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radarChart>
        <c:radarStyle val="filled"/>
        <c:varyColors val="0"/>
        <c:ser>
          <c:idx val="3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Dashboard!$C$95:$C$104</c:f>
              <c:strCache>
                <c:ptCount val="10"/>
                <c:pt idx="0">
                  <c:v>Reconstruire un "coeur de confiance"(infrastructures critiques, réseaux, outils d'administrations, outils de sécurités, ...) (Créer un socle système et réseau hors de portée de l'attaquant)</c:v>
                </c:pt>
                <c:pt idx="1">
                  <c:v>Rendre des outils bureautiques (en priorité aux membres des cellules de crise (mail, téléphonie, outils collaboratifs,...))</c:v>
                </c:pt>
                <c:pt idx="2">
                  <c:v>Vérifier l'état des sauvegardes </c:v>
                </c:pt>
                <c:pt idx="3">
                  <c:v>Définir la stratégie de reconstruction (où, avec quelles ressources, sous quel délai estimé, via quel procédure)</c:v>
                </c:pt>
                <c:pt idx="4">
                  <c:v>Remonter les applicatifs métiers une fois la sanité de leurs sauvegardes validée</c:v>
                </c:pt>
                <c:pt idx="5">
                  <c:v>Assurer la continuité ou le redémarrage d'un service vital pour l'établissement dans un délai bref</c:v>
                </c:pt>
                <c:pt idx="6">
                  <c:v>Retrouver dans un délai raisonnable un fonctionnement et une activité de production nominaux au sein de l'établissement</c:v>
                </c:pt>
                <c:pt idx="7">
                  <c:v>Reprendre le contrôle du SI</c:v>
                </c:pt>
                <c:pt idx="8">
                  <c:v>Mettre en place une protection durable pour éviter de reproduire une situation comparable (durcissement, revue des process,...)</c:v>
                </c:pt>
                <c:pt idx="9">
                  <c:v>Anticiper la réintégration des données produites pendant l'attaque dans les nouveaux systèmes remontés</c:v>
                </c:pt>
              </c:strCache>
            </c:strRef>
          </c:cat>
          <c:val>
            <c:numRef>
              <c:f>Dashboard!$I$18:$I$26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FB-4CFD-8F41-84DB6116BD39}"/>
            </c:ext>
          </c:extLst>
        </c:ser>
        <c:ser>
          <c:idx val="0"/>
          <c:order val="1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Dashboard!$C$95:$C$104</c:f>
              <c:strCache>
                <c:ptCount val="10"/>
                <c:pt idx="0">
                  <c:v>Reconstruire un "coeur de confiance"(infrastructures critiques, réseaux, outils d'administrations, outils de sécurités, ...) (Créer un socle système et réseau hors de portée de l'attaquant)</c:v>
                </c:pt>
                <c:pt idx="1">
                  <c:v>Rendre des outils bureautiques (en priorité aux membres des cellules de crise (mail, téléphonie, outils collaboratifs,...))</c:v>
                </c:pt>
                <c:pt idx="2">
                  <c:v>Vérifier l'état des sauvegardes </c:v>
                </c:pt>
                <c:pt idx="3">
                  <c:v>Définir la stratégie de reconstruction (où, avec quelles ressources, sous quel délai estimé, via quel procédure)</c:v>
                </c:pt>
                <c:pt idx="4">
                  <c:v>Remonter les applicatifs métiers une fois la sanité de leurs sauvegardes validée</c:v>
                </c:pt>
                <c:pt idx="5">
                  <c:v>Assurer la continuité ou le redémarrage d'un service vital pour l'établissement dans un délai bref</c:v>
                </c:pt>
                <c:pt idx="6">
                  <c:v>Retrouver dans un délai raisonnable un fonctionnement et une activité de production nominaux au sein de l'établissement</c:v>
                </c:pt>
                <c:pt idx="7">
                  <c:v>Reprendre le contrôle du SI</c:v>
                </c:pt>
                <c:pt idx="8">
                  <c:v>Mettre en place une protection durable pour éviter de reproduire une situation comparable (durcissement, revue des process,...)</c:v>
                </c:pt>
                <c:pt idx="9">
                  <c:v>Anticiper la réintégration des données produites pendant l'attaque dans les nouveaux systèmes remontés</c:v>
                </c:pt>
              </c:strCache>
            </c:strRef>
          </c:cat>
          <c:val>
            <c:numRef>
              <c:f>Dashboard!$I$95:$I$104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FB-4CFD-8F41-84DB6116B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2155263"/>
        <c:axId val="802154303"/>
      </c:radarChart>
      <c:catAx>
        <c:axId val="802155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2154303"/>
        <c:crosses val="autoZero"/>
        <c:auto val="1"/>
        <c:lblAlgn val="ctr"/>
        <c:lblOffset val="100"/>
        <c:noMultiLvlLbl val="0"/>
      </c:catAx>
      <c:valAx>
        <c:axId val="802154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2155263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Ressources Humaines</a:t>
            </a:r>
          </a:p>
        </c:rich>
      </c:tx>
      <c:layout>
        <c:manualLayout>
          <c:xMode val="edge"/>
          <c:yMode val="edge"/>
          <c:x val="0.30555555555555558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Dashboard!$C$108:$C$114</c:f>
              <c:strCache>
                <c:ptCount val="7"/>
                <c:pt idx="0">
                  <c:v>Organiser le travail en situation de crise (horaires, astreinte, roulements,....)</c:v>
                </c:pt>
                <c:pt idx="1">
                  <c:v>Anticiper le recours à des prestataires externes en renfort des équipes</c:v>
                </c:pt>
                <c:pt idx="2">
                  <c:v>Assurer la communication interne pour rassurer les collaborateurs et patients (comment, quand, avec quels éléments de langage,...)</c:v>
                </c:pt>
                <c:pt idx="3">
                  <c:v>Se coordonner avec les équipes de communications et IT </c:v>
                </c:pt>
                <c:pt idx="4">
                  <c:v>Préparer le retour à un mode de travail nominal (en prenant en compte la surchage potentielle liée à la réintégration des données produites)</c:v>
                </c:pt>
                <c:pt idx="5">
                  <c:v>Anticiper les éléments de compensation suite à des heures supplémentaires</c:v>
                </c:pt>
                <c:pt idx="6">
                  <c:v>Développer et transmettre aux services un modèle de newsletters permettant d'informer de la situation et des actions en cours </c:v>
                </c:pt>
              </c:strCache>
            </c:strRef>
          </c:cat>
          <c:val>
            <c:numRef>
              <c:f>Dashboard!$I$108:$I$114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FA-4C15-8052-CCE138191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2155263"/>
        <c:axId val="802154303"/>
      </c:radarChart>
      <c:catAx>
        <c:axId val="802155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2154303"/>
        <c:crosses val="autoZero"/>
        <c:auto val="1"/>
        <c:lblAlgn val="ctr"/>
        <c:lblOffset val="100"/>
        <c:noMultiLvlLbl val="0"/>
      </c:catAx>
      <c:valAx>
        <c:axId val="802154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2155263"/>
        <c:crosses val="autoZero"/>
        <c:crossBetween val="between"/>
        <c:majorUnit val="0.5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u="none" strike="noStrike" kern="1200" baseline="0">
                <a:solidFill>
                  <a:schemeClr val="tx1"/>
                </a:solidFill>
              </a:rPr>
              <a:t>Communication</a:t>
            </a:r>
          </a:p>
        </c:rich>
      </c:tx>
      <c:layout>
        <c:manualLayout>
          <c:xMode val="edge"/>
          <c:yMode val="edge"/>
          <c:x val="0.30555555555555558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Dashboard!$C$118:$C$127</c:f>
              <c:strCache>
                <c:ptCount val="10"/>
                <c:pt idx="0">
                  <c:v>Définir une cartographie des parties prenantes et analyse de risques</c:v>
                </c:pt>
                <c:pt idx="1">
                  <c:v>Anticiper les scénarios de crise et les réponses à apporter sur le volet communication</c:v>
                </c:pt>
                <c:pt idx="2">
                  <c:v>Concevoir sa stratégie de communication de réponse à la crise cyber (rythme de communication adapté, éléments de langage en fonction du public visé...)</c:v>
                </c:pt>
                <c:pt idx="3">
                  <c:v>Définir les canaux de communication en cas de crise cyber</c:v>
                </c:pt>
                <c:pt idx="4">
                  <c:v>Créer une boîte à outils dédiée à la gestion d'une crise cyber</c:v>
                </c:pt>
                <c:pt idx="5">
                  <c:v>Former ses équipes à la gestion du volet communication</c:v>
                </c:pt>
                <c:pt idx="6">
                  <c:v>Valider la stratégie de communication interne et les éléments de langage </c:v>
                </c:pt>
                <c:pt idx="7">
                  <c:v>Prendre en charge la communication médias et réseaux sociaux</c:v>
                </c:pt>
                <c:pt idx="8">
                  <c:v>Coordonner la communication lors d'une attaque touchant plusieurs établissements</c:v>
                </c:pt>
                <c:pt idx="9">
                  <c:v>Saisir une opportunité et capitaliser pour sensibiliser en interne et en externe </c:v>
                </c:pt>
              </c:strCache>
            </c:strRef>
          </c:cat>
          <c:val>
            <c:numRef>
              <c:f>Dashboard!$I$118:$I$127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54-42F6-8EFB-570D010CA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2155263"/>
        <c:axId val="802154303"/>
      </c:radarChart>
      <c:catAx>
        <c:axId val="802155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2154303"/>
        <c:crosses val="autoZero"/>
        <c:auto val="1"/>
        <c:lblAlgn val="ctr"/>
        <c:lblOffset val="100"/>
        <c:noMultiLvlLbl val="0"/>
      </c:catAx>
      <c:valAx>
        <c:axId val="802154303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2155263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Anticipation des évolutions</a:t>
            </a:r>
          </a:p>
        </c:rich>
      </c:tx>
      <c:layout>
        <c:manualLayout>
          <c:xMode val="edge"/>
          <c:yMode val="edge"/>
          <c:x val="0.30555555555555558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Dashboard!$C$131:$C$135</c:f>
              <c:strCache>
                <c:ptCount val="5"/>
                <c:pt idx="0">
                  <c:v>Réorganiser l'offre de soins face à une indisponibilité de moyen ou long terme</c:v>
                </c:pt>
                <c:pt idx="1">
                  <c:v>Réorganiser les services administratifs face à une indisponibilité de moyen ou long terme</c:v>
                </c:pt>
                <c:pt idx="2">
                  <c:v>Déterminer des stratégies de repli en cas d'indisponibilité de réseau (laboratoire, imagerie, stérilisation,...)</c:v>
                </c:pt>
                <c:pt idx="3">
                  <c:v>Elaborer des scénarios d'aide à la prise de décision stratégique</c:v>
                </c:pt>
                <c:pt idx="4">
                  <c:v>Parer à l'indisponibilité d'un SAMU - Centre 15</c:v>
                </c:pt>
              </c:strCache>
            </c:strRef>
          </c:cat>
          <c:val>
            <c:numRef>
              <c:f>Dashboard!$I$131:$I$135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77-49E8-AAB4-37689CCC5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2155263"/>
        <c:axId val="802154303"/>
      </c:radarChart>
      <c:catAx>
        <c:axId val="802155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2154303"/>
        <c:crosses val="autoZero"/>
        <c:auto val="1"/>
        <c:lblAlgn val="ctr"/>
        <c:lblOffset val="100"/>
        <c:noMultiLvlLbl val="0"/>
      </c:catAx>
      <c:valAx>
        <c:axId val="802154303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2155263"/>
        <c:crosses val="autoZero"/>
        <c:crossBetween val="between"/>
        <c:majorUnit val="0.5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u="none" strike="noStrike" kern="1200" baseline="0">
                <a:solidFill>
                  <a:schemeClr val="tx1"/>
                </a:solidFill>
              </a:rPr>
              <a:t>Reconstruction applicative (appli métier, etc)</a:t>
            </a:r>
          </a:p>
        </c:rich>
      </c:tx>
      <c:layout>
        <c:manualLayout>
          <c:xMode val="edge"/>
          <c:yMode val="edge"/>
          <c:x val="2.3888888888888887E-2"/>
          <c:y val="0.81776742487818754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7259930008748904"/>
          <c:y val="0.13112724112994414"/>
          <c:w val="0.11548140857392826"/>
          <c:h val="0.43666643333497529"/>
        </c:manualLayout>
      </c:layout>
      <c:radarChart>
        <c:radarStyle val="fill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Dashboard!$C$139:$C$141</c:f>
              <c:strCache>
                <c:ptCount val="3"/>
                <c:pt idx="0">
                  <c:v>Définir une priorisation des applications critiques ou des services à reconstruire</c:v>
                </c:pt>
                <c:pt idx="1">
                  <c:v>Planifier la reconstruction applicative et donner de la visibilité des deadlines aux métiers </c:v>
                </c:pt>
                <c:pt idx="2">
                  <c:v>Restaurer au plus vite les services vitaux</c:v>
                </c:pt>
              </c:strCache>
            </c:strRef>
          </c:cat>
          <c:val>
            <c:numRef>
              <c:f>Dashboard!$I$139:$I$141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6D-4490-BA9D-AD5B333FE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2155263"/>
        <c:axId val="802154303"/>
      </c:radarChart>
      <c:catAx>
        <c:axId val="802155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2154303"/>
        <c:crosses val="autoZero"/>
        <c:auto val="1"/>
        <c:lblAlgn val="ctr"/>
        <c:lblOffset val="100"/>
        <c:noMultiLvlLbl val="0"/>
      </c:catAx>
      <c:valAx>
        <c:axId val="802154303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2155263"/>
        <c:crosses val="autoZero"/>
        <c:crossBetween val="between"/>
        <c:majorUnit val="0.5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u="none" strike="noStrike" kern="1200" baseline="0">
                <a:solidFill>
                  <a:schemeClr val="tx1"/>
                </a:solidFill>
              </a:rPr>
              <a:t>Gestion des obligations légales</a:t>
            </a:r>
          </a:p>
        </c:rich>
      </c:tx>
      <c:layout>
        <c:manualLayout>
          <c:xMode val="edge"/>
          <c:yMode val="edge"/>
          <c:x val="0.22500000000000001"/>
          <c:y val="7.1883361039557919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42795713035870514"/>
          <c:y val="0.40733923456106719"/>
          <c:w val="0.15797462817147856"/>
          <c:h val="0.48777105545716404"/>
        </c:manualLayout>
      </c:layout>
      <c:radarChart>
        <c:radarStyle val="fill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Dashboard!$C$145:$C$149</c:f>
              <c:strCache>
                <c:ptCount val="5"/>
                <c:pt idx="0">
                  <c:v>Connaître les obligations légales de mon établissement (e.g. établissement OSE, fuite de données à caractère personnel)</c:v>
                </c:pt>
                <c:pt idx="1">
                  <c:v>Saisir les autorités compétentes face à une crise numérique (ARS, Cert-Santé...)</c:v>
                </c:pt>
                <c:pt idx="2">
                  <c:v>Répondre aux obligations réglementaires liées à une fuite de données à caractère personnel (RGPD)</c:v>
                </c:pt>
                <c:pt idx="3">
                  <c:v>Préparer et réaliser un dépôt de plainte auprès des autorités compétentes</c:v>
                </c:pt>
                <c:pt idx="4">
                  <c:v>Valider les éléments de langage préparés par la communication pour les personnes potentiellement impactées par la fuite de données à caractère personnel</c:v>
                </c:pt>
              </c:strCache>
            </c:strRef>
          </c:cat>
          <c:val>
            <c:numRef>
              <c:f>Dashboard!$I$145:$I$149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F9-4141-B8EF-59618F050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2155263"/>
        <c:axId val="802154303"/>
      </c:radarChart>
      <c:catAx>
        <c:axId val="802155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2154303"/>
        <c:crosses val="autoZero"/>
        <c:auto val="1"/>
        <c:lblAlgn val="ctr"/>
        <c:lblOffset val="100"/>
        <c:noMultiLvlLbl val="0"/>
      </c:catAx>
      <c:valAx>
        <c:axId val="802154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2155263"/>
        <c:crosses val="autoZero"/>
        <c:crossBetween val="between"/>
        <c:majorUnit val="0.5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u="none" strike="noStrike" kern="1200" baseline="0">
                <a:solidFill>
                  <a:schemeClr val="tx1"/>
                </a:solidFill>
              </a:rPr>
              <a:t>Gestion logistique</a:t>
            </a:r>
          </a:p>
        </c:rich>
      </c:tx>
      <c:layout>
        <c:manualLayout>
          <c:xMode val="edge"/>
          <c:yMode val="edge"/>
          <c:x val="0.30555555555555558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Dashboard!$C$153:$C$158</c:f>
              <c:strCache>
                <c:ptCount val="6"/>
                <c:pt idx="0">
                  <c:v>Mettre en place une logistique de vie permettant de soutenir une crise longue </c:v>
                </c:pt>
                <c:pt idx="1">
                  <c:v>Concevoir et mettre en œuvre un plan de déploiement de matériel de secours</c:v>
                </c:pt>
                <c:pt idx="2">
                  <c:v>S'assurer que chaque services disposent des ressources nécessaires (hors IT) pour continuer son activité en période d'indisponibilité informatique </c:v>
                </c:pt>
                <c:pt idx="3">
                  <c:v>Etablir un système permettant d'assurer les commandes de l'établissement sans informatique </c:v>
                </c:pt>
                <c:pt idx="4">
                  <c:v>Assurer la continuité des activités logistiques (e.g. blanchisserie, restauration, magasin hôtelier) </c:v>
                </c:pt>
                <c:pt idx="5">
                  <c:v>Vérifier l'équipement des salles de gestion de crise (paperboard, post-it, rallonges,...) </c:v>
                </c:pt>
              </c:strCache>
            </c:strRef>
          </c:cat>
          <c:val>
            <c:numRef>
              <c:f>Dashboard!$I$153:$I$158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F2-442A-83F4-7B2FB67EC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2155263"/>
        <c:axId val="802154303"/>
      </c:radarChart>
      <c:catAx>
        <c:axId val="802155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2154303"/>
        <c:crosses val="autoZero"/>
        <c:auto val="1"/>
        <c:lblAlgn val="ctr"/>
        <c:lblOffset val="100"/>
        <c:noMultiLvlLbl val="0"/>
      </c:catAx>
      <c:valAx>
        <c:axId val="802154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2155263"/>
        <c:crosses val="autoZero"/>
        <c:crossBetween val="between"/>
        <c:majorUnit val="0.5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Gestion Technique du Bâtiment et Sécurité Physique </a:t>
            </a:r>
          </a:p>
        </c:rich>
      </c:tx>
      <c:layout>
        <c:manualLayout>
          <c:xMode val="edge"/>
          <c:yMode val="edge"/>
          <c:x val="0.14444444444444443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Dashboard!$C$162:$C$169</c:f>
              <c:strCache>
                <c:ptCount val="8"/>
                <c:pt idx="0">
                  <c:v>Assurer la sécurité physique des bâtiments et des patients</c:v>
                </c:pt>
                <c:pt idx="1">
                  <c:v>Connaître le plan du (ou des) bâtiments </c:v>
                </c:pt>
                <c:pt idx="2">
                  <c:v>Maîtriser ses accès (e.g. badge, ouverture des portes automatiques, etc...)</c:v>
                </c:pt>
                <c:pt idx="3">
                  <c:v>Maîtriser la vidéo surveillance</c:v>
                </c:pt>
                <c:pt idx="4">
                  <c:v>Maîtriser le système d'approvisionnement automatique (tortue, ...)</c:v>
                </c:pt>
                <c:pt idx="5">
                  <c:v>Maîtriser le système des flux (oxygène, fluides...)</c:v>
                </c:pt>
                <c:pt idx="6">
                  <c:v>Maîtriser le système de ventilation </c:v>
                </c:pt>
                <c:pt idx="7">
                  <c:v>Maîtriser le système électrique </c:v>
                </c:pt>
              </c:strCache>
            </c:strRef>
          </c:cat>
          <c:val>
            <c:numRef>
              <c:f>Dashboard!$I$162:$I$169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72-45D3-BB85-B8608489B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2155263"/>
        <c:axId val="802154303"/>
      </c:radarChart>
      <c:catAx>
        <c:axId val="802155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2154303"/>
        <c:crosses val="autoZero"/>
        <c:auto val="1"/>
        <c:lblAlgn val="ctr"/>
        <c:lblOffset val="100"/>
        <c:noMultiLvlLbl val="0"/>
      </c:catAx>
      <c:valAx>
        <c:axId val="802154303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2155263"/>
        <c:crosses val="autoZero"/>
        <c:crossBetween val="between"/>
        <c:majorUnit val="0.5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Gouvernance &amp; Organisation</a:t>
            </a:r>
            <a:r>
              <a:rPr lang="fr-FR" baseline="0"/>
              <a:t> de crise</a:t>
            </a:r>
            <a:endParaRPr lang="fr-FR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radarChart>
        <c:radarStyle val="filled"/>
        <c:varyColors val="0"/>
        <c:ser>
          <c:idx val="2"/>
          <c:order val="0"/>
          <c:spPr>
            <a:ln w="25400">
              <a:noFill/>
            </a:ln>
          </c:spPr>
          <c:cat>
            <c:strRef>
              <c:f>Dashboard!$C$4:$C$14</c:f>
              <c:strCache>
                <c:ptCount val="11"/>
                <c:pt idx="0">
                  <c:v>Définir et connaître le dispositif de gestion de crise </c:v>
                </c:pt>
                <c:pt idx="1">
                  <c:v>S'assurer que les rôles fondamentaux de gestion de crise sont bien attribués (pilote, coordinateur, secrétaire de crise)</c:v>
                </c:pt>
                <c:pt idx="2">
                  <c:v>Qualifier la situation et donner l'alerte</c:v>
                </c:pt>
                <c:pt idx="3">
                  <c:v>Activer le dispositif de gestion crise adaptée au niveau d'alerte</c:v>
                </c:pt>
                <c:pt idx="4">
                  <c:v>Connaître le Plan Blanc ou Bleu et savoir le déclencher</c:v>
                </c:pt>
                <c:pt idx="5">
                  <c:v>Présenter les différents membres de la cellule (si nécessaire)</c:v>
                </c:pt>
                <c:pt idx="6">
                  <c:v>Répartir les rôles au sein de la cellule de crise et expliquer les missions de chacun</c:v>
                </c:pt>
                <c:pt idx="7">
                  <c:v>Réorganiser la cellule de crise initiale en sous-cellule pour plus d'agilité et de précision au moment opportun (si nécessaire)</c:v>
                </c:pt>
                <c:pt idx="8">
                  <c:v>Savoir s'inscrire dans son écosystème</c:v>
                </c:pt>
                <c:pt idx="9">
                  <c:v>Gérer la remontée d'information vers l'organisme gestionnaire (GHT, Organisme gestionnaire ESMS)</c:v>
                </c:pt>
                <c:pt idx="10">
                  <c:v>Gérer la remontée d'informations vers l'ARS, CERT-Santé (ANS), GRADeS, Ministère de tutelle </c:v>
                </c:pt>
              </c:strCache>
            </c:strRef>
          </c:cat>
          <c:val>
            <c:numRef>
              <c:f>Dashboard!$I$4:$I$14</c:f>
              <c:numCache>
                <c:formatCode>General</c:formatCode>
                <c:ptCount val="11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EC6-4960-91DE-92F0EB86D67E}"/>
            </c:ext>
          </c:extLst>
        </c:ser>
        <c:ser>
          <c:idx val="3"/>
          <c:order val="1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Dashboard!$C$4:$C$14</c:f>
              <c:strCache>
                <c:ptCount val="11"/>
                <c:pt idx="0">
                  <c:v>Définir et connaître le dispositif de gestion de crise </c:v>
                </c:pt>
                <c:pt idx="1">
                  <c:v>S'assurer que les rôles fondamentaux de gestion de crise sont bien attribués (pilote, coordinateur, secrétaire de crise)</c:v>
                </c:pt>
                <c:pt idx="2">
                  <c:v>Qualifier la situation et donner l'alerte</c:v>
                </c:pt>
                <c:pt idx="3">
                  <c:v>Activer le dispositif de gestion crise adaptée au niveau d'alerte</c:v>
                </c:pt>
                <c:pt idx="4">
                  <c:v>Connaître le Plan Blanc ou Bleu et savoir le déclencher</c:v>
                </c:pt>
                <c:pt idx="5">
                  <c:v>Présenter les différents membres de la cellule (si nécessaire)</c:v>
                </c:pt>
                <c:pt idx="6">
                  <c:v>Répartir les rôles au sein de la cellule de crise et expliquer les missions de chacun</c:v>
                </c:pt>
                <c:pt idx="7">
                  <c:v>Réorganiser la cellule de crise initiale en sous-cellule pour plus d'agilité et de précision au moment opportun (si nécessaire)</c:v>
                </c:pt>
                <c:pt idx="8">
                  <c:v>Savoir s'inscrire dans son écosystème</c:v>
                </c:pt>
                <c:pt idx="9">
                  <c:v>Gérer la remontée d'information vers l'organisme gestionnaire (GHT, Organisme gestionnaire ESMS)</c:v>
                </c:pt>
                <c:pt idx="10">
                  <c:v>Gérer la remontée d'informations vers l'ARS, CERT-Santé (ANS), GRADeS, Ministère de tutelle </c:v>
                </c:pt>
              </c:strCache>
            </c:strRef>
          </c:cat>
          <c:val>
            <c:numRef>
              <c:f>Dashboard!$I$4:$I$14</c:f>
              <c:numCache>
                <c:formatCode>General</c:formatCode>
                <c:ptCount val="11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EC6-4960-91DE-92F0EB86D67E}"/>
            </c:ext>
          </c:extLst>
        </c:ser>
        <c:ser>
          <c:idx val="1"/>
          <c:order val="2"/>
          <c:spPr>
            <a:ln w="25400">
              <a:noFill/>
            </a:ln>
          </c:spPr>
          <c:cat>
            <c:strRef>
              <c:f>Dashboard!$C$4:$C$14</c:f>
              <c:strCache>
                <c:ptCount val="11"/>
                <c:pt idx="0">
                  <c:v>Définir et connaître le dispositif de gestion de crise </c:v>
                </c:pt>
                <c:pt idx="1">
                  <c:v>S'assurer que les rôles fondamentaux de gestion de crise sont bien attribués (pilote, coordinateur, secrétaire de crise)</c:v>
                </c:pt>
                <c:pt idx="2">
                  <c:v>Qualifier la situation et donner l'alerte</c:v>
                </c:pt>
                <c:pt idx="3">
                  <c:v>Activer le dispositif de gestion crise adaptée au niveau d'alerte</c:v>
                </c:pt>
                <c:pt idx="4">
                  <c:v>Connaître le Plan Blanc ou Bleu et savoir le déclencher</c:v>
                </c:pt>
                <c:pt idx="5">
                  <c:v>Présenter les différents membres de la cellule (si nécessaire)</c:v>
                </c:pt>
                <c:pt idx="6">
                  <c:v>Répartir les rôles au sein de la cellule de crise et expliquer les missions de chacun</c:v>
                </c:pt>
                <c:pt idx="7">
                  <c:v>Réorganiser la cellule de crise initiale en sous-cellule pour plus d'agilité et de précision au moment opportun (si nécessaire)</c:v>
                </c:pt>
                <c:pt idx="8">
                  <c:v>Savoir s'inscrire dans son écosystème</c:v>
                </c:pt>
                <c:pt idx="9">
                  <c:v>Gérer la remontée d'information vers l'organisme gestionnaire (GHT, Organisme gestionnaire ESMS)</c:v>
                </c:pt>
                <c:pt idx="10">
                  <c:v>Gérer la remontée d'informations vers l'ARS, CERT-Santé (ANS), GRADeS, Ministère de tutelle </c:v>
                </c:pt>
              </c:strCache>
            </c:strRef>
          </c:cat>
          <c:val>
            <c:numRef>
              <c:f>Dashboard!$I$4:$I$14</c:f>
              <c:numCache>
                <c:formatCode>General</c:formatCode>
                <c:ptCount val="11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EC6-4960-91DE-92F0EB86D67E}"/>
            </c:ext>
          </c:extLst>
        </c:ser>
        <c:ser>
          <c:idx val="0"/>
          <c:order val="3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Dashboard!$C$4:$C$14</c:f>
              <c:strCache>
                <c:ptCount val="11"/>
                <c:pt idx="0">
                  <c:v>Définir et connaître le dispositif de gestion de crise </c:v>
                </c:pt>
                <c:pt idx="1">
                  <c:v>S'assurer que les rôles fondamentaux de gestion de crise sont bien attribués (pilote, coordinateur, secrétaire de crise)</c:v>
                </c:pt>
                <c:pt idx="2">
                  <c:v>Qualifier la situation et donner l'alerte</c:v>
                </c:pt>
                <c:pt idx="3">
                  <c:v>Activer le dispositif de gestion crise adaptée au niveau d'alerte</c:v>
                </c:pt>
                <c:pt idx="4">
                  <c:v>Connaître le Plan Blanc ou Bleu et savoir le déclencher</c:v>
                </c:pt>
                <c:pt idx="5">
                  <c:v>Présenter les différents membres de la cellule (si nécessaire)</c:v>
                </c:pt>
                <c:pt idx="6">
                  <c:v>Répartir les rôles au sein de la cellule de crise et expliquer les missions de chacun</c:v>
                </c:pt>
                <c:pt idx="7">
                  <c:v>Réorganiser la cellule de crise initiale en sous-cellule pour plus d'agilité et de précision au moment opportun (si nécessaire)</c:v>
                </c:pt>
                <c:pt idx="8">
                  <c:v>Savoir s'inscrire dans son écosystème</c:v>
                </c:pt>
                <c:pt idx="9">
                  <c:v>Gérer la remontée d'information vers l'organisme gestionnaire (GHT, Organisme gestionnaire ESMS)</c:v>
                </c:pt>
                <c:pt idx="10">
                  <c:v>Gérer la remontée d'informations vers l'ARS, CERT-Santé (ANS), GRADeS, Ministère de tutelle </c:v>
                </c:pt>
              </c:strCache>
            </c:strRef>
          </c:cat>
          <c:val>
            <c:numRef>
              <c:f>Dashboard!$I$4:$I$14</c:f>
              <c:numCache>
                <c:formatCode>General</c:formatCode>
                <c:ptCount val="11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EC6-4960-91DE-92F0EB86D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2155263"/>
        <c:axId val="802154303"/>
      </c:radarChart>
      <c:catAx>
        <c:axId val="802155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2154303"/>
        <c:crosses val="autoZero"/>
        <c:auto val="1"/>
        <c:lblAlgn val="ctr"/>
        <c:lblOffset val="100"/>
        <c:noMultiLvlLbl val="0"/>
      </c:catAx>
      <c:valAx>
        <c:axId val="802154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2155263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Pilotage &amp; coordination</a:t>
            </a:r>
          </a:p>
        </c:rich>
      </c:tx>
      <c:layout>
        <c:manualLayout>
          <c:xMode val="edge"/>
          <c:yMode val="edge"/>
          <c:x val="0.30555555555555558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radarChart>
        <c:radarStyle val="filled"/>
        <c:varyColors val="0"/>
        <c:ser>
          <c:idx val="3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Dashboard!$C$18:$C$26</c:f>
              <c:strCache>
                <c:ptCount val="9"/>
                <c:pt idx="0">
                  <c:v>Définir les modes de communications au sein de la cellule de crise et s'assurer que tout le monde y a accès</c:v>
                </c:pt>
                <c:pt idx="1">
                  <c:v>Définir le rythme de "bataille" pour assurer la coordination au sein de la cellule (rythme des points de situation au sein de la cellule)</c:v>
                </c:pt>
                <c:pt idx="2">
                  <c:v>Définir les modes de communications entre les différentes cellules de crise et s'assurer que tout le monde y a accès </c:v>
                </c:pt>
                <c:pt idx="3">
                  <c:v>Définir le rythme de "bataille" pour assurer la coordination entre les différentes cellules (rythme des points de situation entre les cellules)</c:v>
                </c:pt>
                <c:pt idx="4">
                  <c:v>S'assurer du respect des règles de savoir-être et savoir vivre au sein des cellules (respecter le temps de parole de chacun, ...)</c:v>
                </c:pt>
                <c:pt idx="5">
                  <c:v>Assurer la traçabilité des événements, des décisions prises et des actions à réaliser (main courante, tableau de suivi des actions,...)</c:v>
                </c:pt>
                <c:pt idx="6">
                  <c:v>Piloter une crise impactant plusieurs établissements </c:v>
                </c:pt>
                <c:pt idx="7">
                  <c:v>Définir les modes de communications entre les différents établissements impactés et s'assurer que tout le monde y a accès </c:v>
                </c:pt>
                <c:pt idx="8">
                  <c:v>Définir le rythme de "bataille" pour assurer la coordination entre les différents établissements impactés (rythme des points de situation entre les cellules)</c:v>
                </c:pt>
              </c:strCache>
            </c:strRef>
          </c:cat>
          <c:val>
            <c:numRef>
              <c:f>Dashboard!$I$18:$I$26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4D-41C5-9128-422BF2560776}"/>
            </c:ext>
          </c:extLst>
        </c:ser>
        <c:ser>
          <c:idx val="0"/>
          <c:order val="1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Dashboard!$C$18:$C$26</c:f>
              <c:strCache>
                <c:ptCount val="9"/>
                <c:pt idx="0">
                  <c:v>Définir les modes de communications au sein de la cellule de crise et s'assurer que tout le monde y a accès</c:v>
                </c:pt>
                <c:pt idx="1">
                  <c:v>Définir le rythme de "bataille" pour assurer la coordination au sein de la cellule (rythme des points de situation au sein de la cellule)</c:v>
                </c:pt>
                <c:pt idx="2">
                  <c:v>Définir les modes de communications entre les différentes cellules de crise et s'assurer que tout le monde y a accès </c:v>
                </c:pt>
                <c:pt idx="3">
                  <c:v>Définir le rythme de "bataille" pour assurer la coordination entre les différentes cellules (rythme des points de situation entre les cellules)</c:v>
                </c:pt>
                <c:pt idx="4">
                  <c:v>S'assurer du respect des règles de savoir-être et savoir vivre au sein des cellules (respecter le temps de parole de chacun, ...)</c:v>
                </c:pt>
                <c:pt idx="5">
                  <c:v>Assurer la traçabilité des événements, des décisions prises et des actions à réaliser (main courante, tableau de suivi des actions,...)</c:v>
                </c:pt>
                <c:pt idx="6">
                  <c:v>Piloter une crise impactant plusieurs établissements </c:v>
                </c:pt>
                <c:pt idx="7">
                  <c:v>Définir les modes de communications entre les différents établissements impactés et s'assurer que tout le monde y a accès </c:v>
                </c:pt>
                <c:pt idx="8">
                  <c:v>Définir le rythme de "bataille" pour assurer la coordination entre les différents établissements impactés (rythme des points de situation entre les cellules)</c:v>
                </c:pt>
              </c:strCache>
            </c:strRef>
          </c:cat>
          <c:val>
            <c:numRef>
              <c:f>Dashboard!$I$18:$I$26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4D-41C5-9128-422BF2560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2155263"/>
        <c:axId val="802154303"/>
      </c:radarChart>
      <c:catAx>
        <c:axId val="802155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2154303"/>
        <c:crosses val="autoZero"/>
        <c:auto val="1"/>
        <c:lblAlgn val="ctr"/>
        <c:lblOffset val="100"/>
        <c:noMultiLvlLbl val="0"/>
      </c:catAx>
      <c:valAx>
        <c:axId val="802154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2155263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Continuité des soins (ES MCO - ES hors</a:t>
            </a:r>
            <a:r>
              <a:rPr lang="fr-FR" baseline="0"/>
              <a:t> MCO)</a:t>
            </a:r>
            <a:endParaRPr lang="fr-FR"/>
          </a:p>
        </c:rich>
      </c:tx>
      <c:layout>
        <c:manualLayout>
          <c:xMode val="edge"/>
          <c:yMode val="edge"/>
          <c:x val="0.30555555555555558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Dashboard!$C$30:$C$40</c:f>
              <c:strCache>
                <c:ptCount val="11"/>
                <c:pt idx="0">
                  <c:v>Définir les activités de soins ainsi que les activités transverses aux soins (cartographie des services)</c:v>
                </c:pt>
                <c:pt idx="1">
                  <c:v>Prioriser mes activités de soins et mes activités transverses aux soins </c:v>
                </c:pt>
                <c:pt idx="2">
                  <c:v>Définir les solutions de contournements (procédures dégradées)</c:v>
                </c:pt>
                <c:pt idx="3">
                  <c:v>Former les équipes à l'utilisation de ces solutions de contournements</c:v>
                </c:pt>
                <c:pt idx="4">
                  <c:v>Déclencher le Plan Blanc </c:v>
                </c:pt>
                <c:pt idx="5">
                  <c:v>Organiser le travail pour assurer la continuité des soins (e.g. réorganiser les effectifs de l'établissements pour aider les services les plus en difficulté,...)</c:v>
                </c:pt>
                <c:pt idx="6">
                  <c:v>Etablir une classification de la criticité de prise en charge des patients </c:v>
                </c:pt>
                <c:pt idx="7">
                  <c:v>Organiser, en lien avec l'ARS, le débord des patients </c:v>
                </c:pt>
                <c:pt idx="8">
                  <c:v>Réaliser un état des lieux des services pour connaître leur niveau de fonctionnement</c:v>
                </c:pt>
                <c:pt idx="9">
                  <c:v>Définir la stratégie par filières de la continuité des soins en fonction de la territorialité (macro-inventaire des impacts, plan de réponse coordonnée par filières de soins)</c:v>
                </c:pt>
                <c:pt idx="10">
                  <c:v>Maîtriser l'environnement biomed en cas de crise cyber (cartographie, dépendances)</c:v>
                </c:pt>
              </c:strCache>
            </c:strRef>
          </c:cat>
          <c:val>
            <c:numRef>
              <c:f>Dashboard!$I$30:$I$40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6-4271-BA15-807B35FD5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2155263"/>
        <c:axId val="802154303"/>
      </c:radarChart>
      <c:catAx>
        <c:axId val="802155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2154303"/>
        <c:crosses val="autoZero"/>
        <c:auto val="1"/>
        <c:lblAlgn val="ctr"/>
        <c:lblOffset val="100"/>
        <c:noMultiLvlLbl val="0"/>
      </c:catAx>
      <c:valAx>
        <c:axId val="802154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2155263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Continuité administrative</a:t>
            </a:r>
          </a:p>
        </c:rich>
      </c:tx>
      <c:layout>
        <c:manualLayout>
          <c:xMode val="edge"/>
          <c:yMode val="edge"/>
          <c:x val="0.30555555555555558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Dashboard!$C$44:$C$51</c:f>
              <c:strCache>
                <c:ptCount val="8"/>
                <c:pt idx="0">
                  <c:v>Définir mes activités administratives (cartographie des activités)</c:v>
                </c:pt>
                <c:pt idx="1">
                  <c:v>Prioriser mes activités administratives</c:v>
                </c:pt>
                <c:pt idx="2">
                  <c:v>Définir les solutions de contournements (procédures dégradées)</c:v>
                </c:pt>
                <c:pt idx="3">
                  <c:v>Former les équipes à l'utilisation de ces solutions de contournements</c:v>
                </c:pt>
                <c:pt idx="4">
                  <c:v>Organiser le travail pour assurer la continuité des activités administratives (e.g. réorganiser les effectifs de l'établissements pour aider les services les plus en difficulté,...)</c:v>
                </c:pt>
                <c:pt idx="5">
                  <c:v>Réaliser un état des lieux des services administratifs pour connaître leur niveau de fonctionnement</c:v>
                </c:pt>
                <c:pt idx="6">
                  <c:v>Assurer la paie du personnel soignant et administratif</c:v>
                </c:pt>
                <c:pt idx="7">
                  <c:v>Assurer l'accueil des patients et leur inscription au parcours de soins (de l'entrée à la sortie (Gestion Administrative des Malades))</c:v>
                </c:pt>
              </c:strCache>
            </c:strRef>
          </c:cat>
          <c:val>
            <c:numRef>
              <c:f>Dashboard!$I$44:$I$51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88-43A4-873A-45B986F71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2155263"/>
        <c:axId val="802154303"/>
      </c:radarChart>
      <c:catAx>
        <c:axId val="802155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2154303"/>
        <c:crosses val="autoZero"/>
        <c:auto val="1"/>
        <c:lblAlgn val="ctr"/>
        <c:lblOffset val="100"/>
        <c:noMultiLvlLbl val="0"/>
      </c:catAx>
      <c:valAx>
        <c:axId val="802154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2155263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u="none" strike="noStrike" kern="1200" spc="0" baseline="0">
                <a:solidFill>
                  <a:schemeClr val="tx1"/>
                </a:solidFill>
              </a:rPr>
              <a:t>Continuité de l'activité (ESMS)</a:t>
            </a:r>
            <a:endParaRPr lang="fr-FR"/>
          </a:p>
        </c:rich>
      </c:tx>
      <c:layout>
        <c:manualLayout>
          <c:xMode val="edge"/>
          <c:yMode val="edge"/>
          <c:x val="0.30555555555555558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43033814523184599"/>
          <c:y val="0.3178070808834485"/>
          <c:w val="0.17543503937007873"/>
          <c:h val="0.45965512498710587"/>
        </c:manualLayout>
      </c:layout>
      <c:radarChart>
        <c:radarStyle val="fill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Dashboard!$C$55:$C$60</c:f>
              <c:strCache>
                <c:ptCount val="6"/>
                <c:pt idx="0">
                  <c:v>Définir mes activités métiers (cartographie des services)</c:v>
                </c:pt>
                <c:pt idx="1">
                  <c:v>Prioriser mes activités métiers</c:v>
                </c:pt>
                <c:pt idx="2">
                  <c:v>Définir les solutions de contournements (procédures dégradées)</c:v>
                </c:pt>
                <c:pt idx="3">
                  <c:v>Former les équipes à l'utilisation de ces solutions de contournements</c:v>
                </c:pt>
                <c:pt idx="4">
                  <c:v>Déclencher le Plan Bleu </c:v>
                </c:pt>
                <c:pt idx="5">
                  <c:v>Définir la stratégie par filières d'activités en fonction des sites impactés (macro-inventaire des impacts, plan de réponse coordonnée par filières d'activités)</c:v>
                </c:pt>
              </c:strCache>
            </c:strRef>
          </c:cat>
          <c:val>
            <c:numRef>
              <c:f>Dashboard!$I$55:$I$60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03-4685-A4D8-EC3197B54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2155263"/>
        <c:axId val="802154303"/>
      </c:radarChart>
      <c:catAx>
        <c:axId val="802155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2154303"/>
        <c:crosses val="autoZero"/>
        <c:auto val="1"/>
        <c:lblAlgn val="ctr"/>
        <c:lblOffset val="100"/>
        <c:noMultiLvlLbl val="0"/>
      </c:catAx>
      <c:valAx>
        <c:axId val="802154303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2155263"/>
        <c:crosses val="autoZero"/>
        <c:crossBetween val="between"/>
        <c:majorUnit val="0.5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u="none" strike="noStrike" kern="1200" baseline="0">
                <a:solidFill>
                  <a:schemeClr val="tx1"/>
                </a:solidFill>
              </a:rPr>
              <a:t>Continuité informatique &amp; Résilience</a:t>
            </a:r>
          </a:p>
        </c:rich>
      </c:tx>
      <c:layout>
        <c:manualLayout>
          <c:xMode val="edge"/>
          <c:yMode val="edge"/>
          <c:x val="0.2361111111111111"/>
          <c:y val="1.226135019671260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Dashboard!$C$64:$C$69</c:f>
              <c:strCache>
                <c:ptCount val="6"/>
                <c:pt idx="0">
                  <c:v>Connaitre son SI (architecture)</c:v>
                </c:pt>
                <c:pt idx="1">
                  <c:v>Avoir une cartographie des applications métiers et des chaines applicatives (flux amont / aval, données traitées)</c:v>
                </c:pt>
                <c:pt idx="2">
                  <c:v>Savoir contacter ses partenaires informatiques</c:v>
                </c:pt>
                <c:pt idx="3">
                  <c:v>Avoir un support de proximité formé et prêt à réagir (e.g. valider les éléments de langage produit par la communication...)</c:v>
                </c:pt>
                <c:pt idx="4">
                  <c:v>Définir la stratégie de remasterisation et mise à disposition de postes de travail sains</c:v>
                </c:pt>
                <c:pt idx="5">
                  <c:v>S'assurer que chaque services disposent des ressources nécessaires pour continuer son activité en période d'indisponibilité informatique </c:v>
                </c:pt>
              </c:strCache>
            </c:strRef>
          </c:cat>
          <c:val>
            <c:numRef>
              <c:f>Dashboard!$I$64:$I$69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F4-45CE-A4B6-D5D02337B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2155263"/>
        <c:axId val="802154303"/>
      </c:radarChart>
      <c:catAx>
        <c:axId val="802155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2154303"/>
        <c:crosses val="autoZero"/>
        <c:auto val="1"/>
        <c:lblAlgn val="ctr"/>
        <c:lblOffset val="100"/>
        <c:noMultiLvlLbl val="0"/>
      </c:catAx>
      <c:valAx>
        <c:axId val="802154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2155263"/>
        <c:crosses val="autoZero"/>
        <c:crossBetween val="between"/>
        <c:majorUnit val="0.5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u="none" strike="noStrike" kern="1200" baseline="0">
                <a:solidFill>
                  <a:schemeClr val="tx1"/>
                </a:solidFill>
              </a:rPr>
              <a:t>Détection, Investigation, Supervision</a:t>
            </a:r>
          </a:p>
        </c:rich>
      </c:tx>
      <c:layout>
        <c:manualLayout>
          <c:xMode val="edge"/>
          <c:yMode val="edge"/>
          <c:x val="0.21944444444444447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Dashboard!$C$73:$C$78</c:f>
              <c:strCache>
                <c:ptCount val="6"/>
                <c:pt idx="0">
                  <c:v>Savoir détecter des comportements suspects sur le SI</c:v>
                </c:pt>
                <c:pt idx="1">
                  <c:v>Recevoir et qualifier les alertes </c:v>
                </c:pt>
                <c:pt idx="2">
                  <c:v>Analyser les impacts techniques/métiers de l'attaque et son périmètre connu à date</c:v>
                </c:pt>
                <c:pt idx="3">
                  <c:v>Initier des investigations techniques pour comprendre le chemin de compromission et le périmètre de l'attaque (forensics)</c:v>
                </c:pt>
                <c:pt idx="4">
                  <c:v>Assurer une supervision continue du SI, afin de surveiller une potentielle évolution de l'attaque (monitoring continu, intégration des indicateurs de compromissions (IoC),...)</c:v>
                </c:pt>
                <c:pt idx="5">
                  <c:v>Augmenter la connaissance sur l'attaque (Cyber Threat Intel)</c:v>
                </c:pt>
              </c:strCache>
            </c:strRef>
          </c:cat>
          <c:val>
            <c:numRef>
              <c:f>Dashboard!$I$73:$I$78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3B-4B62-B03A-D46F597F8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2155263"/>
        <c:axId val="802154303"/>
      </c:radarChart>
      <c:catAx>
        <c:axId val="802155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2154303"/>
        <c:crosses val="autoZero"/>
        <c:auto val="1"/>
        <c:lblAlgn val="ctr"/>
        <c:lblOffset val="100"/>
        <c:noMultiLvlLbl val="0"/>
      </c:catAx>
      <c:valAx>
        <c:axId val="802154303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2155263"/>
        <c:crosses val="autoZero"/>
        <c:crossBetween val="between"/>
        <c:majorUnit val="0.5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Remédiation </a:t>
            </a:r>
            <a:endParaRPr lang="fr-FR" sz="1100" i="1"/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100" i="1"/>
              <a:t>(Endiguement, Eviction, Eradication)</a:t>
            </a:r>
            <a:endParaRPr lang="fr-FR" i="1"/>
          </a:p>
        </c:rich>
      </c:tx>
      <c:layout>
        <c:manualLayout>
          <c:xMode val="edge"/>
          <c:yMode val="edge"/>
          <c:x val="0.25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Dashboard!$C$82:$C$91</c:f>
              <c:strCache>
                <c:ptCount val="10"/>
                <c:pt idx="0">
                  <c:v>Préserver les traces de l'attaque (si nécessaire en suivant les consignes des autorités)</c:v>
                </c:pt>
                <c:pt idx="1">
                  <c:v>Prendre les premières actions techniques de remédiations </c:v>
                </c:pt>
                <c:pt idx="2">
                  <c:v>Limiter l'extension des dommages </c:v>
                </c:pt>
                <c:pt idx="3">
                  <c:v>Limiter les impacts métiers</c:v>
                </c:pt>
                <c:pt idx="4">
                  <c:v>Limiter la liberté de l'attaquant </c:v>
                </c:pt>
                <c:pt idx="5">
                  <c:v>Concilier le besoin d'assurance sur les éléments importés du système compromis et la minimisation des travaux de reconstruction (rationalisation de la remédiation et de la reconstruction)</c:v>
                </c:pt>
                <c:pt idx="6">
                  <c:v>Construire les services d'authentification et de gestion système de confiance sur lesquels appuyer la remise en production du système d'information</c:v>
                </c:pt>
                <c:pt idx="7">
                  <c:v>Supprimer les accès de l'attaquant</c:v>
                </c:pt>
                <c:pt idx="8">
                  <c:v>Eliminer les voies de retour possible pour l'attaquant (durcir)</c:v>
                </c:pt>
                <c:pt idx="9">
                  <c:v>Acquérir une visibilité sur les tentatives de retour (monitoring) </c:v>
                </c:pt>
              </c:strCache>
            </c:strRef>
          </c:cat>
          <c:val>
            <c:numRef>
              <c:f>Dashboard!$I$82:$I$91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88-4F43-876D-563C6FF63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2155263"/>
        <c:axId val="802154303"/>
      </c:radarChart>
      <c:catAx>
        <c:axId val="802155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2154303"/>
        <c:crosses val="autoZero"/>
        <c:auto val="1"/>
        <c:lblAlgn val="ctr"/>
        <c:lblOffset val="100"/>
        <c:noMultiLvlLbl val="0"/>
      </c:catAx>
      <c:valAx>
        <c:axId val="802154303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2155263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_xlchart.v1.0</cx:f>
      </cx:strDim>
      <cx:numDim type="size">
        <cx:f dir="row">_xlchart.v1.1</cx:f>
      </cx:numDim>
    </cx:data>
  </cx:chartData>
  <cx:chart>
    <cx:title pos="t" align="ctr" overlay="0">
      <cx:txPr>
        <a:bodyPr vertOverflow="overflow" horzOverflow="overflow" wrap="square" lIns="0" tIns="0" rIns="0" bIns="0"/>
        <a:lstStyle/>
        <a:p>
          <a:pPr algn="ctr" rtl="0">
            <a:defRPr sz="1400" b="0" i="0">
              <a:solidFill>
                <a:srgbClr val="7F7F7F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r>
            <a:t>Titre du graphique</a:t>
          </a:r>
        </a:p>
      </cx:txPr>
    </cx:title>
    <cx:plotArea>
      <cx:plotAreaRegion>
        <cx:series layoutId="treemap" uniqueId="{19B7CCE9-3C4D-40AB-8FA2-DE96B76F1B1C}" formatIdx="0">
          <cx:dataLabels pos="inEnd">
            <cx:txPr>
              <a:bodyPr vertOverflow="overflow" horzOverflow="overflow" wrap="square" lIns="0" tIns="0" rIns="0" bIns="0"/>
              <a:lstStyle/>
              <a:p>
                <a:pPr algn="ctr" rtl="0">
                  <a:defRPr sz="1200" b="0" i="0">
                    <a:solidFill>
                      <a:srgbClr val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/>
              </a:p>
            </cx:txPr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vertOverflow="overflow" horzOverflow="overflow" wrap="square" lIns="0" tIns="0" rIns="0" bIns="0"/>
        <a:lstStyle/>
        <a:p>
          <a:pPr algn="ctr" rtl="0">
            <a:defRPr sz="1200" b="0" i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/>
        </a:p>
      </cx:txPr>
    </cx:legend>
  </cx:chart>
</cx:chartSpace>
</file>

<file path=xl/charts/chartEx1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_xlchart.v1.18</cx:f>
      </cx:strDim>
      <cx:numDim type="size">
        <cx:f dir="row">_xlchart.v1.19</cx:f>
      </cx:numDim>
    </cx:data>
  </cx:chartData>
  <cx:chart>
    <cx:title pos="t" align="ctr" overlay="0">
      <cx:tx>
        <cx:txData>
          <cx:v>Reconstruction IT (coeur de confiance, infrastructure critique, outils administrations, Network, etc)</cx:v>
        </cx:txData>
      </cx:tx>
      <cx:txPr>
        <a:bodyPr vertOverflow="overflow" horzOverflow="overflow" wrap="square" lIns="0" tIns="0" rIns="0" bIns="0"/>
        <a:lstStyle/>
        <a:p>
          <a:pPr algn="ctr" rtl="0">
            <a:defRPr lang="fr-FR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r>
            <a:rPr lang="fr-FR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rPr>
            <a:t>Reconstruction IT (coeur de confiance, infrastructure critique, outils administrations, Network, etc)</a:t>
          </a:r>
        </a:p>
      </cx:txPr>
    </cx:title>
    <cx:plotArea>
      <cx:plotAreaRegion>
        <cx:series layoutId="treemap" uniqueId="{67F370C1-3285-4FA1-A266-4842A86BA86E}" formatIdx="0">
          <cx:dataLabels>
            <cx:txPr>
              <a:bodyPr vertOverflow="overflow" horzOverflow="overflow" wrap="square" lIns="0" tIns="0" rIns="0" bIns="0"/>
              <a:lstStyle/>
              <a:p>
                <a:pPr algn="ctr" rtl="0">
                  <a:defRPr sz="1200" b="0" i="0">
                    <a:solidFill>
                      <a:srgbClr val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/>
              </a:p>
            </cx:txPr>
            <cx:visibility seriesName="0" categoryName="1" value="0"/>
          </cx:dataLabels>
          <cx:dataId val="0"/>
          <cx:layoutPr/>
        </cx:series>
      </cx:plotAreaRegion>
    </cx:plotArea>
    <cx:legend pos="t" align="ctr" overlay="0">
      <cx:txPr>
        <a:bodyPr vertOverflow="overflow" horzOverflow="overflow" wrap="square" lIns="0" tIns="0" rIns="0" bIns="0"/>
        <a:lstStyle/>
        <a:p>
          <a:pPr algn="ctr" rtl="0">
            <a:defRPr lang="fr-FR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 sz="1000" b="0" i="0" u="none" strike="noStrike" kern="1200" baseline="0">
            <a:solidFill>
              <a:schemeClr val="tx1"/>
            </a:solidFill>
            <a:latin typeface="+mn-lt"/>
            <a:ea typeface="+mn-ea"/>
            <a:cs typeface="+mn-cs"/>
          </a:endParaRPr>
        </a:p>
      </cx:txPr>
    </cx:legend>
  </cx:chart>
</cx:chartSpace>
</file>

<file path=xl/charts/chartEx1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_xlchart.v1.20</cx:f>
      </cx:strDim>
      <cx:numDim type="size">
        <cx:f dir="row">_xlchart.v1.21</cx:f>
      </cx:numDim>
    </cx:data>
  </cx:chartData>
  <cx:chart>
    <cx:title pos="t" align="ctr" overlay="0">
      <cx:tx>
        <cx:txData>
          <cx:v>Ressources Humaines</cx:v>
        </cx:txData>
      </cx:tx>
      <cx:txPr>
        <a:bodyPr vertOverflow="overflow" horzOverflow="overflow" wrap="square" lIns="0" tIns="0" rIns="0" bIns="0"/>
        <a:lstStyle/>
        <a:p>
          <a:pPr algn="ctr" rtl="0">
            <a:defRPr lang="fr-FR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r>
            <a:rPr lang="fr-FR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rPr>
            <a:t>Ressources Humaines</a:t>
          </a:r>
        </a:p>
      </cx:txPr>
    </cx:title>
    <cx:plotArea>
      <cx:plotAreaRegion>
        <cx:series layoutId="treemap" uniqueId="{3C9B648A-E4AD-4408-9CDE-C6CE240116A2}" formatIdx="0">
          <cx:dataLabels>
            <cx:txPr>
              <a:bodyPr vertOverflow="overflow" horzOverflow="overflow" wrap="square" lIns="0" tIns="0" rIns="0" bIns="0"/>
              <a:lstStyle/>
              <a:p>
                <a:pPr algn="ctr" rtl="0">
                  <a:defRPr sz="1200" b="0" i="0">
                    <a:solidFill>
                      <a:srgbClr val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/>
              </a:p>
            </cx:txPr>
            <cx:visibility seriesName="0" categoryName="1" value="0"/>
          </cx:dataLabels>
          <cx:dataId val="0"/>
          <cx:layoutPr/>
        </cx:series>
      </cx:plotAreaRegion>
    </cx:plotArea>
    <cx:legend pos="t" align="ctr" overlay="0">
      <cx:txPr>
        <a:bodyPr vertOverflow="overflow" horzOverflow="overflow" wrap="square" lIns="0" tIns="0" rIns="0" bIns="0"/>
        <a:lstStyle/>
        <a:p>
          <a:pPr algn="ctr" rtl="0">
            <a:defRPr lang="fr-FR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 sz="1000" b="0" i="0" u="none" strike="noStrike" kern="1200" baseline="0">
            <a:solidFill>
              <a:schemeClr val="tx1"/>
            </a:solidFill>
            <a:latin typeface="+mn-lt"/>
            <a:ea typeface="+mn-ea"/>
            <a:cs typeface="+mn-cs"/>
          </a:endParaRPr>
        </a:p>
      </cx:txPr>
    </cx:legend>
  </cx:chart>
</cx:chartSpace>
</file>

<file path=xl/charts/chartEx1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_xlchart.v1.22</cx:f>
      </cx:strDim>
      <cx:numDim type="size">
        <cx:f dir="row">_xlchart.v1.23</cx:f>
      </cx:numDim>
    </cx:data>
  </cx:chartData>
  <cx:chart>
    <cx:title pos="t" align="ctr" overlay="0">
      <cx:tx>
        <cx:txData>
          <cx:v>Communication</cx:v>
        </cx:txData>
      </cx:tx>
      <cx:txPr>
        <a:bodyPr vertOverflow="overflow" horzOverflow="overflow" wrap="square" lIns="0" tIns="0" rIns="0" bIns="0"/>
        <a:lstStyle/>
        <a:p>
          <a:pPr algn="ctr" rtl="0">
            <a:defRPr lang="fr-FR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r>
            <a:rPr lang="fr-FR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rPr>
            <a:t>Communication</a:t>
          </a:r>
        </a:p>
      </cx:txPr>
    </cx:title>
    <cx:plotArea>
      <cx:plotAreaRegion>
        <cx:series layoutId="treemap" uniqueId="{A6A6EB03-987A-473A-A9C7-6023E10C5C68}" formatIdx="0">
          <cx:dataLabels>
            <cx:txPr>
              <a:bodyPr vertOverflow="overflow" horzOverflow="overflow" wrap="square" lIns="0" tIns="0" rIns="0" bIns="0"/>
              <a:lstStyle/>
              <a:p>
                <a:pPr algn="ctr" rtl="0">
                  <a:defRPr sz="1200" b="0" i="0">
                    <a:solidFill>
                      <a:srgbClr val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/>
              </a:p>
            </cx:txPr>
            <cx:visibility seriesName="0" categoryName="1" value="0"/>
          </cx:dataLabels>
          <cx:dataId val="0"/>
          <cx:layoutPr/>
        </cx:series>
      </cx:plotAreaRegion>
    </cx:plotArea>
    <cx:legend pos="t" align="ctr" overlay="0">
      <cx:txPr>
        <a:bodyPr vertOverflow="overflow" horzOverflow="overflow" wrap="square" lIns="0" tIns="0" rIns="0" bIns="0"/>
        <a:lstStyle/>
        <a:p>
          <a:pPr algn="ctr" rtl="0">
            <a:defRPr lang="fr-FR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 sz="1000" b="0" i="0" u="none" strike="noStrike" kern="1200" baseline="0">
            <a:solidFill>
              <a:schemeClr val="tx1"/>
            </a:solidFill>
            <a:latin typeface="+mn-lt"/>
            <a:ea typeface="+mn-ea"/>
            <a:cs typeface="+mn-cs"/>
          </a:endParaRPr>
        </a:p>
      </cx:txPr>
    </cx:legend>
  </cx:chart>
</cx:chartSpace>
</file>

<file path=xl/charts/chartEx1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_xlchart.v1.24</cx:f>
      </cx:strDim>
      <cx:numDim type="size">
        <cx:f dir="row">_xlchart.v1.25</cx:f>
      </cx:numDim>
    </cx:data>
  </cx:chartData>
  <cx:chart>
    <cx:title pos="t" align="ctr" overlay="0">
      <cx:tx>
        <cx:txData>
          <cx:v>Anticipation des évolutions</cx:v>
        </cx:txData>
      </cx:tx>
      <cx:txPr>
        <a:bodyPr vertOverflow="overflow" horzOverflow="overflow" wrap="square" lIns="0" tIns="0" rIns="0" bIns="0"/>
        <a:lstStyle/>
        <a:p>
          <a:pPr algn="ctr" rtl="0">
            <a:defRPr lang="fr-FR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r>
            <a:rPr lang="fr-FR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rPr>
            <a:t>Anticipation des évolutions</a:t>
          </a:r>
        </a:p>
      </cx:txPr>
    </cx:title>
    <cx:plotArea>
      <cx:plotAreaRegion>
        <cx:series layoutId="treemap" uniqueId="{A3BFF936-7167-4A7D-906B-CE95495FDED0}" formatIdx="0">
          <cx:dataId val="0"/>
          <cx:layoutPr/>
        </cx:series>
      </cx:plotAreaRegion>
    </cx:plotArea>
    <cx:legend pos="t" align="ctr" overlay="0">
      <cx:txPr>
        <a:bodyPr vertOverflow="overflow" horzOverflow="overflow" wrap="square" lIns="0" tIns="0" rIns="0" bIns="0"/>
        <a:lstStyle/>
        <a:p>
          <a:pPr algn="ctr" rtl="0">
            <a:defRPr lang="fr-FR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 sz="1000" b="0" i="0" u="none" strike="noStrike" kern="1200" baseline="0">
            <a:solidFill>
              <a:schemeClr val="tx1"/>
            </a:solidFill>
            <a:latin typeface="+mn-lt"/>
            <a:ea typeface="+mn-ea"/>
            <a:cs typeface="+mn-cs"/>
          </a:endParaRPr>
        </a:p>
      </cx:txPr>
    </cx:legend>
  </cx:chart>
</cx:chartSpace>
</file>

<file path=xl/charts/chartEx1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_xlchart.v1.26</cx:f>
      </cx:strDim>
      <cx:numDim type="size">
        <cx:f dir="row">_xlchart.v1.27</cx:f>
      </cx:numDim>
    </cx:data>
  </cx:chartData>
  <cx:chart>
    <cx:title pos="t" align="ctr" overlay="0">
      <cx:tx>
        <cx:txData>
          <cx:v>Reconstruction applicative (appli métier, etc)</cx:v>
        </cx:txData>
      </cx:tx>
      <cx:txPr>
        <a:bodyPr vertOverflow="overflow" horzOverflow="overflow" wrap="square" lIns="0" tIns="0" rIns="0" bIns="0"/>
        <a:lstStyle/>
        <a:p>
          <a:pPr algn="ctr" rtl="0">
            <a:defRPr lang="fr-FR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r>
            <a:rPr lang="fr-FR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rPr>
            <a:t>Reconstruction applicative (appli métier, etc)</a:t>
          </a:r>
        </a:p>
      </cx:txPr>
    </cx:title>
    <cx:plotArea>
      <cx:plotAreaRegion>
        <cx:series layoutId="treemap" uniqueId="{CDEF0436-C9C4-4B03-93B6-4E6BCEA769E9}" formatIdx="0">
          <cx:dataLabels>
            <cx:txPr>
              <a:bodyPr vertOverflow="overflow" horzOverflow="overflow" wrap="square" lIns="0" tIns="0" rIns="0" bIns="0"/>
              <a:lstStyle/>
              <a:p>
                <a:pPr algn="ctr" rtl="0">
                  <a:defRPr sz="1200" b="0" i="0">
                    <a:solidFill>
                      <a:srgbClr val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/>
              </a:p>
            </cx:txPr>
            <cx:visibility seriesName="0" categoryName="1" value="0"/>
          </cx:dataLabels>
          <cx:dataId val="0"/>
          <cx:layoutPr/>
        </cx:series>
      </cx:plotAreaRegion>
    </cx:plotArea>
    <cx:legend pos="t" align="ctr" overlay="0">
      <cx:txPr>
        <a:bodyPr vertOverflow="overflow" horzOverflow="overflow" wrap="square" lIns="0" tIns="0" rIns="0" bIns="0"/>
        <a:lstStyle/>
        <a:p>
          <a:pPr algn="ctr" rtl="0">
            <a:defRPr lang="fr-FR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 sz="1000" b="0" i="0" u="none" strike="noStrike" kern="1200" baseline="0">
            <a:solidFill>
              <a:schemeClr val="tx1"/>
            </a:solidFill>
            <a:latin typeface="+mn-lt"/>
            <a:ea typeface="+mn-ea"/>
            <a:cs typeface="+mn-cs"/>
          </a:endParaRPr>
        </a:p>
      </cx:txPr>
    </cx:legend>
  </cx:chart>
</cx:chartSpace>
</file>

<file path=xl/charts/chartEx1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_xlchart.v1.28</cx:f>
      </cx:strDim>
      <cx:numDim type="size">
        <cx:f dir="row">_xlchart.v1.29</cx:f>
      </cx:numDim>
    </cx:data>
  </cx:chartData>
  <cx:chart>
    <cx:title pos="t" align="ctr" overlay="0">
      <cx:tx>
        <cx:txData>
          <cx:v>Gestion des obligations légales</cx:v>
        </cx:txData>
      </cx:tx>
      <cx:txPr>
        <a:bodyPr vertOverflow="overflow" horzOverflow="overflow" wrap="square" lIns="0" tIns="0" rIns="0" bIns="0"/>
        <a:lstStyle/>
        <a:p>
          <a:pPr algn="ctr" rtl="0">
            <a:defRPr lang="fr-FR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r>
            <a:rPr lang="fr-FR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rPr>
            <a:t>Gestion des obligations légales</a:t>
          </a:r>
        </a:p>
      </cx:txPr>
    </cx:title>
    <cx:plotArea>
      <cx:plotAreaRegion>
        <cx:series layoutId="treemap" uniqueId="{1CE5782F-5E68-45AA-9F42-D4B9C5AB2F4D}" formatIdx="0">
          <cx:dataLabels>
            <cx:txPr>
              <a:bodyPr vertOverflow="overflow" horzOverflow="overflow" wrap="square" lIns="0" tIns="0" rIns="0" bIns="0"/>
              <a:lstStyle/>
              <a:p>
                <a:pPr algn="ctr" rtl="0">
                  <a:defRPr sz="1200" b="0" i="0">
                    <a:solidFill>
                      <a:srgbClr val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/>
              </a:p>
            </cx:txPr>
            <cx:visibility seriesName="0" categoryName="1" value="0"/>
          </cx:dataLabels>
          <cx:dataId val="0"/>
          <cx:layoutPr/>
        </cx:series>
      </cx:plotAreaRegion>
    </cx:plotArea>
    <cx:legend pos="t" align="ctr" overlay="0">
      <cx:txPr>
        <a:bodyPr vertOverflow="overflow" horzOverflow="overflow" wrap="square" lIns="0" tIns="0" rIns="0" bIns="0"/>
        <a:lstStyle/>
        <a:p>
          <a:pPr algn="ctr" rtl="0">
            <a:defRPr lang="fr-FR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 sz="1000" b="0" i="0" u="none" strike="noStrike" kern="1200" baseline="0">
            <a:solidFill>
              <a:schemeClr val="tx1"/>
            </a:solidFill>
            <a:latin typeface="+mn-lt"/>
            <a:ea typeface="+mn-ea"/>
            <a:cs typeface="+mn-cs"/>
          </a:endParaRPr>
        </a:p>
      </cx:txPr>
    </cx:legend>
  </cx:chart>
</cx:chartSpace>
</file>

<file path=xl/charts/chartEx1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_xlchart.v1.30</cx:f>
      </cx:strDim>
      <cx:numDim type="size">
        <cx:f dir="row">_xlchart.v1.31</cx:f>
      </cx:numDim>
    </cx:data>
  </cx:chartData>
  <cx:chart>
    <cx:title pos="t" align="ctr" overlay="0">
      <cx:tx>
        <cx:txData>
          <cx:v>Gestion logistique</cx:v>
        </cx:txData>
      </cx:tx>
      <cx:txPr>
        <a:bodyPr vertOverflow="overflow" horzOverflow="overflow" wrap="square" lIns="0" tIns="0" rIns="0" bIns="0"/>
        <a:lstStyle/>
        <a:p>
          <a:pPr algn="ctr" rtl="0">
            <a:defRPr lang="fr-FR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r>
            <a:rPr lang="fr-FR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rPr>
            <a:t>Gestion logistique</a:t>
          </a:r>
        </a:p>
      </cx:txPr>
    </cx:title>
    <cx:plotArea>
      <cx:plotAreaRegion>
        <cx:series layoutId="treemap" uniqueId="{7BF83EDE-9D55-4E82-A14B-6F3EAB1BAB7B}" formatIdx="0">
          <cx:dataLabels>
            <cx:txPr>
              <a:bodyPr vertOverflow="overflow" horzOverflow="overflow" wrap="square" lIns="0" tIns="0" rIns="0" bIns="0"/>
              <a:lstStyle/>
              <a:p>
                <a:pPr algn="ctr" rtl="0">
                  <a:defRPr sz="1200" b="0" i="0">
                    <a:solidFill>
                      <a:srgbClr val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/>
              </a:p>
            </cx:txPr>
            <cx:visibility seriesName="0" categoryName="1" value="0"/>
          </cx:dataLabels>
          <cx:dataId val="0"/>
          <cx:layoutPr/>
        </cx:series>
      </cx:plotAreaRegion>
    </cx:plotArea>
    <cx:legend pos="t" align="ctr" overlay="0">
      <cx:txPr>
        <a:bodyPr vertOverflow="overflow" horzOverflow="overflow" wrap="square" lIns="0" tIns="0" rIns="0" bIns="0"/>
        <a:lstStyle/>
        <a:p>
          <a:pPr algn="ctr" rtl="0">
            <a:defRPr lang="fr-FR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 sz="1000" b="0" i="0" u="none" strike="noStrike" kern="1200" baseline="0">
            <a:solidFill>
              <a:schemeClr val="tx1"/>
            </a:solidFill>
            <a:latin typeface="+mn-lt"/>
            <a:ea typeface="+mn-ea"/>
            <a:cs typeface="+mn-cs"/>
          </a:endParaRPr>
        </a:p>
      </cx:txPr>
    </cx:legend>
  </cx:chart>
</cx:chartSpace>
</file>

<file path=xl/charts/chartEx1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_xlchart.v1.32</cx:f>
      </cx:strDim>
      <cx:numDim type="size">
        <cx:f dir="row">_xlchart.v1.33</cx:f>
      </cx:numDim>
    </cx:data>
  </cx:chartData>
  <cx:chart>
    <cx:title pos="t" align="ctr" overlay="0">
      <cx:tx>
        <cx:txData>
          <cx:v>Gestion Technique du Bâtiment et Sécurité Physique </cx:v>
        </cx:txData>
      </cx:tx>
      <cx:txPr>
        <a:bodyPr vertOverflow="overflow" horzOverflow="overflow" wrap="square" lIns="0" tIns="0" rIns="0" bIns="0"/>
        <a:lstStyle/>
        <a:p>
          <a:pPr algn="ctr" rtl="0">
            <a:defRPr lang="fr-FR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r>
            <a:rPr lang="fr-FR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rPr>
            <a:t>Gestion Technique du Bâtiment et Sécurité Physique </a:t>
          </a:r>
        </a:p>
      </cx:txPr>
    </cx:title>
    <cx:plotArea>
      <cx:plotAreaRegion>
        <cx:series layoutId="treemap" uniqueId="{D962085E-13E9-4AD2-B545-FA470EDF08BC}">
          <cx:dataLabels>
            <cx:txPr>
              <a:bodyPr vertOverflow="overflow" horzOverflow="overflow" wrap="square" lIns="0" tIns="0" rIns="0" bIns="0"/>
              <a:lstStyle/>
              <a:p>
                <a:pPr algn="ctr" rtl="0">
                  <a:defRPr sz="1200" b="0" i="0">
                    <a:solidFill>
                      <a:srgbClr val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/>
              </a:p>
            </cx:txPr>
            <cx:visibility seriesName="0" categoryName="1" value="0"/>
          </cx:dataLabels>
          <cx:dataId val="0"/>
          <cx:layoutPr/>
        </cx:series>
      </cx:plotAreaRegion>
    </cx:plotArea>
    <cx:legend pos="t" align="ctr" overlay="0">
      <cx:txPr>
        <a:bodyPr vertOverflow="overflow" horzOverflow="overflow" wrap="square" lIns="0" tIns="0" rIns="0" bIns="0"/>
        <a:lstStyle/>
        <a:p>
          <a:pPr algn="ctr" rtl="0">
            <a:defRPr lang="fr-FR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 sz="1000" b="0" i="0" u="none" strike="noStrike" kern="1200" baseline="0">
            <a:solidFill>
              <a:schemeClr val="tx1"/>
            </a:solidFill>
            <a:latin typeface="+mn-lt"/>
            <a:ea typeface="+mn-ea"/>
            <a:cs typeface="+mn-cs"/>
          </a:endParaRPr>
        </a:p>
      </cx:txPr>
    </cx:legend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_xlchart.v1.2</cx:f>
      </cx:strDim>
      <cx:numDim type="size">
        <cx:f dir="row">_xlchart.v1.3</cx:f>
      </cx:numDim>
    </cx:data>
  </cx:chartData>
  <cx:chart>
    <cx:title pos="t" align="ctr" overlay="0">
      <cx:tx>
        <cx:txData>
          <cx:v>Gouvernance &amp; Organisation de crise</cx:v>
        </cx:txData>
      </cx:tx>
      <cx:txPr>
        <a:bodyPr vertOverflow="overflow" horzOverflow="overflow" wrap="square" lIns="0" tIns="0" rIns="0" bIns="0"/>
        <a:lstStyle/>
        <a:p>
          <a:pPr algn="ctr" rtl="0">
            <a:defRPr lang="fr-FR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r>
            <a:rPr lang="fr-FR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rPr>
            <a:t>Gouvernance &amp; Organisation de crise</a:t>
          </a:r>
        </a:p>
      </cx:txPr>
    </cx:title>
    <cx:plotArea>
      <cx:plotAreaRegion>
        <cx:series layoutId="treemap" uniqueId="{19B7CCE9-3C4D-40AB-8FA2-DE96B76F1B1C}" formatIdx="0">
          <cx:dataLabels>
            <cx:txPr>
              <a:bodyPr vertOverflow="overflow" horzOverflow="overflow" wrap="square" lIns="0" tIns="0" rIns="0" bIns="0"/>
              <a:lstStyle/>
              <a:p>
                <a:pPr algn="ctr" rtl="0">
                  <a:defRPr sz="1200" b="0" i="0">
                    <a:solidFill>
                      <a:srgbClr val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/>
              </a:p>
            </cx:txPr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vertOverflow="overflow" horzOverflow="overflow" wrap="square" lIns="0" tIns="0" rIns="0" bIns="0"/>
        <a:lstStyle/>
        <a:p>
          <a:pPr algn="ctr" rtl="0">
            <a:defRPr lang="fr-FR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 sz="1000" b="0" i="0" u="none" strike="noStrike" kern="1200" baseline="0">
            <a:solidFill>
              <a:schemeClr val="tx1"/>
            </a:solidFill>
            <a:latin typeface="+mn-lt"/>
            <a:ea typeface="+mn-ea"/>
            <a:cs typeface="+mn-cs"/>
          </a:endParaRPr>
        </a:p>
      </cx:txPr>
    </cx:legend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_xlchart.v1.4</cx:f>
      </cx:strDim>
      <cx:numDim type="size">
        <cx:f dir="row">_xlchart.v1.5</cx:f>
      </cx:numDim>
    </cx:data>
  </cx:chartData>
  <cx:chart>
    <cx:title pos="t" align="ctr" overlay="0">
      <cx:tx>
        <cx:txData>
          <cx:v>Pilotage &amp; Coordination</cx:v>
        </cx:txData>
      </cx:tx>
      <cx:txPr>
        <a:bodyPr vertOverflow="overflow" horzOverflow="overflow" wrap="square" lIns="0" tIns="0" rIns="0" bIns="0"/>
        <a:lstStyle/>
        <a:p>
          <a:pPr algn="ctr" rtl="0">
            <a:defRPr lang="fr-FR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r>
            <a:rPr lang="fr-FR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rPr>
            <a:t>Pilotage &amp; Coordination</a:t>
          </a:r>
        </a:p>
      </cx:txPr>
    </cx:title>
    <cx:plotArea>
      <cx:plotAreaRegion>
        <cx:series layoutId="treemap" uniqueId="{F6866865-135C-4A9C-8737-8CB33FF15ECF}" formatIdx="0">
          <cx:dataLabels>
            <cx:txPr>
              <a:bodyPr vertOverflow="overflow" horzOverflow="overflow" wrap="square" lIns="0" tIns="0" rIns="0" bIns="0"/>
              <a:lstStyle/>
              <a:p>
                <a:pPr algn="ctr" rtl="0">
                  <a:defRPr sz="1200" b="0" i="0">
                    <a:solidFill>
                      <a:srgbClr val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/>
              </a:p>
            </cx:txPr>
            <cx:visibility seriesName="0" categoryName="1" value="0"/>
          </cx:dataLabels>
          <cx:dataId val="0"/>
          <cx:layoutPr/>
        </cx:series>
      </cx:plotAreaRegion>
    </cx:plotArea>
    <cx:legend pos="t" align="ctr" overlay="0">
      <cx:txPr>
        <a:bodyPr vertOverflow="overflow" horzOverflow="overflow" wrap="square" lIns="0" tIns="0" rIns="0" bIns="0"/>
        <a:lstStyle/>
        <a:p>
          <a:pPr algn="ctr" rtl="0">
            <a:defRPr lang="fr-FR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 sz="1000" b="0" i="0" u="none" strike="noStrike" kern="1200" baseline="0">
            <a:solidFill>
              <a:schemeClr val="tx1"/>
            </a:solidFill>
            <a:latin typeface="+mn-lt"/>
            <a:ea typeface="+mn-ea"/>
            <a:cs typeface="+mn-cs"/>
          </a:endParaRPr>
        </a:p>
      </cx:txPr>
    </cx:legend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_xlchart.v1.6</cx:f>
      </cx:strDim>
      <cx:numDim type="size">
        <cx:f dir="row">_xlchart.v1.7</cx:f>
      </cx:numDim>
    </cx:data>
  </cx:chartData>
  <cx:chart>
    <cx:title pos="t" align="ctr" overlay="0">
      <cx:tx>
        <cx:txData>
          <cx:v>Continuité des soins (ES MCO - hors MCO)</cx:v>
        </cx:txData>
      </cx:tx>
      <cx:txPr>
        <a:bodyPr vertOverflow="overflow" horzOverflow="overflow" wrap="square" lIns="0" tIns="0" rIns="0" bIns="0"/>
        <a:lstStyle/>
        <a:p>
          <a:pPr algn="ctr" rtl="0">
            <a:defRPr lang="fr-FR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r>
            <a:rPr lang="fr-FR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rPr>
            <a:t>Continuité des soins (ES MCO - hors MCO)</a:t>
          </a:r>
        </a:p>
      </cx:txPr>
    </cx:title>
    <cx:plotArea>
      <cx:plotAreaRegion>
        <cx:series layoutId="treemap" uniqueId="{597C14BD-7657-4BEF-AC81-84CDDA92AEAE}" formatIdx="0">
          <cx:dataLabels>
            <cx:txPr>
              <a:bodyPr vertOverflow="overflow" horzOverflow="overflow" wrap="square" lIns="0" tIns="0" rIns="0" bIns="0"/>
              <a:lstStyle/>
              <a:p>
                <a:pPr algn="ctr" rtl="0">
                  <a:defRPr sz="1200" b="0" i="0">
                    <a:solidFill>
                      <a:srgbClr val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/>
              </a:p>
            </cx:txPr>
            <cx:visibility seriesName="0" categoryName="1" value="0"/>
          </cx:dataLabels>
          <cx:dataId val="0"/>
          <cx:layoutPr/>
        </cx:series>
      </cx:plotAreaRegion>
    </cx:plotArea>
    <cx:legend pos="t" align="ctr" overlay="0">
      <cx:txPr>
        <a:bodyPr vertOverflow="overflow" horzOverflow="overflow" wrap="square" lIns="0" tIns="0" rIns="0" bIns="0"/>
        <a:lstStyle/>
        <a:p>
          <a:pPr algn="ctr" rtl="0">
            <a:defRPr lang="fr-FR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 sz="1000" b="0" i="0" u="none" strike="noStrike" kern="1200" baseline="0">
            <a:solidFill>
              <a:schemeClr val="tx1"/>
            </a:solidFill>
            <a:latin typeface="+mn-lt"/>
            <a:ea typeface="+mn-ea"/>
            <a:cs typeface="+mn-cs"/>
          </a:endParaRPr>
        </a:p>
      </cx:txPr>
    </cx:legend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_xlchart.v1.8</cx:f>
      </cx:strDim>
      <cx:numDim type="size">
        <cx:f dir="row">_xlchart.v1.9</cx:f>
      </cx:numDim>
    </cx:data>
  </cx:chartData>
  <cx:chart>
    <cx:title pos="t" align="ctr" overlay="0">
      <cx:tx>
        <cx:txData>
          <cx:v>Continuité administrative</cx:v>
        </cx:txData>
      </cx:tx>
      <cx:txPr>
        <a:bodyPr vertOverflow="overflow" horzOverflow="overflow" wrap="square" lIns="0" tIns="0" rIns="0" bIns="0"/>
        <a:lstStyle/>
        <a:p>
          <a:pPr algn="ctr" rtl="0">
            <a:defRPr lang="fr-FR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r>
            <a:rPr lang="fr-FR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rPr>
            <a:t>Continuité administrative</a:t>
          </a:r>
        </a:p>
      </cx:txPr>
    </cx:title>
    <cx:plotArea>
      <cx:plotAreaRegion>
        <cx:series layoutId="treemap" uniqueId="{2BDB4661-2941-45D8-BF65-ECC668D8F803}" formatIdx="0">
          <cx:dataLabels>
            <cx:txPr>
              <a:bodyPr vertOverflow="overflow" horzOverflow="overflow" wrap="square" lIns="0" tIns="0" rIns="0" bIns="0"/>
              <a:lstStyle/>
              <a:p>
                <a:pPr algn="ctr" rtl="0">
                  <a:defRPr sz="1200" b="0" i="0">
                    <a:solidFill>
                      <a:srgbClr val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/>
              </a:p>
            </cx:txPr>
            <cx:visibility seriesName="0" categoryName="1" value="0"/>
          </cx:dataLabels>
          <cx:dataId val="0"/>
          <cx:layoutPr/>
        </cx:series>
      </cx:plotAreaRegion>
    </cx:plotArea>
    <cx:legend pos="t" align="ctr" overlay="0">
      <cx:txPr>
        <a:bodyPr vertOverflow="overflow" horzOverflow="overflow" wrap="square" lIns="0" tIns="0" rIns="0" bIns="0"/>
        <a:lstStyle/>
        <a:p>
          <a:pPr algn="ctr" rtl="0">
            <a:defRPr lang="fr-FR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 sz="1000" b="0" i="0" u="none" strike="noStrike" kern="1200" baseline="0">
            <a:solidFill>
              <a:schemeClr val="tx1"/>
            </a:solidFill>
            <a:latin typeface="+mn-lt"/>
            <a:ea typeface="+mn-ea"/>
            <a:cs typeface="+mn-cs"/>
          </a:endParaRPr>
        </a:p>
      </cx:txPr>
    </cx:legend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_xlchart.v1.10</cx:f>
      </cx:strDim>
      <cx:numDim type="size">
        <cx:f dir="row">_xlchart.v1.11</cx:f>
      </cx:numDim>
    </cx:data>
  </cx:chartData>
  <cx:chart>
    <cx:title pos="t" align="ctr" overlay="0">
      <cx:tx>
        <cx:txData>
          <cx:v>Continuité de l'activité (ESMS)</cx:v>
        </cx:txData>
      </cx:tx>
      <cx:txPr>
        <a:bodyPr vertOverflow="overflow" horzOverflow="overflow" wrap="square" lIns="0" tIns="0" rIns="0" bIns="0"/>
        <a:lstStyle/>
        <a:p>
          <a:pPr algn="ctr" rtl="0">
            <a:defRPr lang="fr-FR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r>
            <a:rPr lang="fr-FR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rPr>
            <a:t>Continuité de l'activité (ESMS)</a:t>
          </a:r>
        </a:p>
      </cx:txPr>
    </cx:title>
    <cx:plotArea>
      <cx:plotAreaRegion>
        <cx:series layoutId="treemap" uniqueId="{DE61781A-036F-4354-8C86-071A7774C262}" formatIdx="0">
          <cx:dataLabels>
            <cx:txPr>
              <a:bodyPr vertOverflow="overflow" horzOverflow="overflow" wrap="square" lIns="0" tIns="0" rIns="0" bIns="0"/>
              <a:lstStyle/>
              <a:p>
                <a:pPr algn="ctr" rtl="0">
                  <a:defRPr sz="1200" b="0" i="0">
                    <a:solidFill>
                      <a:srgbClr val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/>
              </a:p>
            </cx:txPr>
            <cx:visibility seriesName="0" categoryName="1" value="0"/>
          </cx:dataLabels>
          <cx:dataId val="0"/>
          <cx:layoutPr/>
        </cx:series>
      </cx:plotAreaRegion>
    </cx:plotArea>
    <cx:legend pos="t" align="ctr" overlay="0">
      <cx:txPr>
        <a:bodyPr vertOverflow="overflow" horzOverflow="overflow" wrap="square" lIns="0" tIns="0" rIns="0" bIns="0"/>
        <a:lstStyle/>
        <a:p>
          <a:pPr algn="ctr" rtl="0">
            <a:defRPr lang="fr-FR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 sz="1000" b="0" i="0" u="none" strike="noStrike" kern="1200" baseline="0">
            <a:solidFill>
              <a:schemeClr val="tx1"/>
            </a:solidFill>
            <a:latin typeface="+mn-lt"/>
            <a:ea typeface="+mn-ea"/>
            <a:cs typeface="+mn-cs"/>
          </a:endParaRPr>
        </a:p>
      </cx:txPr>
    </cx:legend>
  </cx:chart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_xlchart.v1.12</cx:f>
      </cx:strDim>
      <cx:numDim type="size">
        <cx:f dir="row">_xlchart.v1.13</cx:f>
      </cx:numDim>
    </cx:data>
  </cx:chartData>
  <cx:chart>
    <cx:title pos="t" align="ctr" overlay="0">
      <cx:tx>
        <cx:txData>
          <cx:v>Continuité informatique &amp; Résilience</cx:v>
        </cx:txData>
      </cx:tx>
      <cx:txPr>
        <a:bodyPr vertOverflow="overflow" horzOverflow="overflow" wrap="square" lIns="0" tIns="0" rIns="0" bIns="0"/>
        <a:lstStyle/>
        <a:p>
          <a:pPr algn="ctr" rtl="0">
            <a:defRPr lang="fr-FR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r>
            <a:rPr lang="fr-FR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rPr>
            <a:t>Continuité informatique &amp; Résilience</a:t>
          </a:r>
        </a:p>
      </cx:txPr>
    </cx:title>
    <cx:plotArea>
      <cx:plotAreaRegion>
        <cx:series layoutId="treemap" uniqueId="{4C0015D3-B561-4541-9F62-42A00156C781}" formatIdx="0">
          <cx:dataLabels>
            <cx:txPr>
              <a:bodyPr vertOverflow="overflow" horzOverflow="overflow" wrap="square" lIns="0" tIns="0" rIns="0" bIns="0"/>
              <a:lstStyle/>
              <a:p>
                <a:pPr algn="ctr" rtl="0">
                  <a:defRPr sz="1200" b="0" i="0">
                    <a:solidFill>
                      <a:srgbClr val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/>
              </a:p>
            </cx:txPr>
            <cx:visibility seriesName="0" categoryName="1" value="0"/>
          </cx:dataLabels>
          <cx:dataId val="0"/>
          <cx:layoutPr/>
        </cx:series>
      </cx:plotAreaRegion>
    </cx:plotArea>
    <cx:legend pos="t" align="ctr" overlay="0">
      <cx:txPr>
        <a:bodyPr vertOverflow="overflow" horzOverflow="overflow" wrap="square" lIns="0" tIns="0" rIns="0" bIns="0"/>
        <a:lstStyle/>
        <a:p>
          <a:pPr algn="ctr" rtl="0">
            <a:defRPr lang="fr-FR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 sz="1000" b="0" i="0" u="none" strike="noStrike" kern="1200" baseline="0">
            <a:solidFill>
              <a:schemeClr val="tx1"/>
            </a:solidFill>
            <a:latin typeface="+mn-lt"/>
            <a:ea typeface="+mn-ea"/>
            <a:cs typeface="+mn-cs"/>
          </a:endParaRPr>
        </a:p>
      </cx:txPr>
    </cx:legend>
  </cx:chart>
</cx:chartSpace>
</file>

<file path=xl/charts/chartEx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_xlchart.v1.14</cx:f>
      </cx:strDim>
      <cx:numDim type="size">
        <cx:f dir="row">_xlchart.v1.15</cx:f>
      </cx:numDim>
    </cx:data>
  </cx:chartData>
  <cx:chart>
    <cx:title pos="t" align="ctr" overlay="0">
      <cx:tx>
        <cx:txData>
          <cx:v>Détection, Investigation, Supervision</cx:v>
        </cx:txData>
      </cx:tx>
      <cx:txPr>
        <a:bodyPr vertOverflow="overflow" horzOverflow="overflow" wrap="square" lIns="0" tIns="0" rIns="0" bIns="0"/>
        <a:lstStyle/>
        <a:p>
          <a:pPr algn="ctr" rtl="0">
            <a:defRPr lang="fr-FR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r>
            <a:rPr lang="fr-FR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rPr>
            <a:t>Détection, Investigation, Supervision</a:t>
          </a:r>
        </a:p>
      </cx:txPr>
    </cx:title>
    <cx:plotArea>
      <cx:plotAreaRegion>
        <cx:series layoutId="treemap" uniqueId="{68C6AEBE-A7E5-4AB9-AFD3-BDFC2996C44D}" formatIdx="0">
          <cx:dataLabels>
            <cx:txPr>
              <a:bodyPr vertOverflow="overflow" horzOverflow="overflow" wrap="square" lIns="0" tIns="0" rIns="0" bIns="0"/>
              <a:lstStyle/>
              <a:p>
                <a:pPr algn="ctr" rtl="0">
                  <a:defRPr sz="1200" b="0" i="0">
                    <a:solidFill>
                      <a:srgbClr val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/>
              </a:p>
            </cx:txPr>
            <cx:visibility seriesName="0" categoryName="1" value="0"/>
          </cx:dataLabels>
          <cx:dataId val="0"/>
          <cx:layoutPr/>
        </cx:series>
      </cx:plotAreaRegion>
    </cx:plotArea>
    <cx:legend pos="t" align="ctr" overlay="0">
      <cx:txPr>
        <a:bodyPr vertOverflow="overflow" horzOverflow="overflow" wrap="square" lIns="0" tIns="0" rIns="0" bIns="0"/>
        <a:lstStyle/>
        <a:p>
          <a:pPr algn="ctr" rtl="0">
            <a:defRPr lang="fr-FR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 sz="1000" b="0" i="0" u="none" strike="noStrike" kern="1200" baseline="0">
            <a:solidFill>
              <a:schemeClr val="tx1"/>
            </a:solidFill>
            <a:latin typeface="+mn-lt"/>
            <a:ea typeface="+mn-ea"/>
            <a:cs typeface="+mn-cs"/>
          </a:endParaRPr>
        </a:p>
      </cx:txPr>
    </cx:legend>
  </cx:chart>
</cx:chartSpace>
</file>

<file path=xl/charts/chartEx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_xlchart.v1.16</cx:f>
      </cx:strDim>
      <cx:numDim type="size">
        <cx:f dir="row">_xlchart.v1.17</cx:f>
      </cx:numDim>
    </cx:data>
  </cx:chartData>
  <cx:chart>
    <cx:title pos="t" align="ctr" overlay="0">
      <cx:tx>
        <cx:txData>
          <cx:v>Remédiation (Endiguement, Eviction, Eradication)</cx:v>
        </cx:txData>
      </cx:tx>
      <cx:txPr>
        <a:bodyPr vertOverflow="overflow" horzOverflow="overflow" wrap="square" lIns="0" tIns="0" rIns="0" bIns="0"/>
        <a:lstStyle/>
        <a:p>
          <a:pPr algn="ctr" rtl="0">
            <a:defRPr lang="fr-FR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r>
            <a:rPr lang="fr-FR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rPr>
            <a:t>Remédiation (Endiguement, Eviction, Eradication)</a:t>
          </a:r>
        </a:p>
      </cx:txPr>
    </cx:title>
    <cx:plotArea>
      <cx:plotAreaRegion>
        <cx:series layoutId="treemap" uniqueId="{EA260D8E-4DDD-4178-A971-D907943D1CA4}" formatIdx="0">
          <cx:dataLabels>
            <cx:txPr>
              <a:bodyPr vertOverflow="overflow" horzOverflow="overflow" wrap="square" lIns="0" tIns="0" rIns="0" bIns="0"/>
              <a:lstStyle/>
              <a:p>
                <a:pPr algn="ctr" rtl="0">
                  <a:defRPr sz="1200" b="0" i="0">
                    <a:solidFill>
                      <a:srgbClr val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/>
              </a:p>
            </cx:txPr>
            <cx:visibility seriesName="0" categoryName="1" value="0"/>
          </cx:dataLabels>
          <cx:dataId val="0"/>
          <cx:layoutPr/>
        </cx:series>
      </cx:plotAreaRegion>
    </cx:plotArea>
    <cx:legend pos="t" align="ctr" overlay="0">
      <cx:txPr>
        <a:bodyPr vertOverflow="overflow" horzOverflow="overflow" wrap="square" lIns="0" tIns="0" rIns="0" bIns="0"/>
        <a:lstStyle/>
        <a:p>
          <a:pPr algn="ctr" rtl="0">
            <a:defRPr lang="fr-FR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 sz="1000" b="0" i="0" u="none" strike="noStrike" kern="1200" baseline="0">
            <a:solidFill>
              <a:schemeClr val="tx1"/>
            </a:solidFill>
            <a:latin typeface="+mn-lt"/>
            <a:ea typeface="+mn-ea"/>
            <a:cs typeface="+mn-cs"/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3" Type="http://schemas.microsoft.com/office/2014/relationships/chartEx" Target="../charts/chartEx7.xml"/><Relationship Id="rId18" Type="http://schemas.openxmlformats.org/officeDocument/2006/relationships/chart" Target="../charts/chart10.xml"/><Relationship Id="rId26" Type="http://schemas.openxmlformats.org/officeDocument/2006/relationships/chart" Target="../charts/chart14.xml"/><Relationship Id="rId3" Type="http://schemas.openxmlformats.org/officeDocument/2006/relationships/chart" Target="../charts/chart3.xml"/><Relationship Id="rId21" Type="http://schemas.microsoft.com/office/2014/relationships/chartEx" Target="../charts/chartEx11.xml"/><Relationship Id="rId7" Type="http://schemas.microsoft.com/office/2014/relationships/chartEx" Target="../charts/chartEx4.xml"/><Relationship Id="rId12" Type="http://schemas.openxmlformats.org/officeDocument/2006/relationships/chart" Target="../charts/chart7.xml"/><Relationship Id="rId17" Type="http://schemas.microsoft.com/office/2014/relationships/chartEx" Target="../charts/chartEx9.xml"/><Relationship Id="rId25" Type="http://schemas.microsoft.com/office/2014/relationships/chartEx" Target="../charts/chartEx13.xml"/><Relationship Id="rId33" Type="http://schemas.microsoft.com/office/2014/relationships/chartEx" Target="../charts/chartEx17.xml"/><Relationship Id="rId2" Type="http://schemas.microsoft.com/office/2014/relationships/chartEx" Target="../charts/chartEx1.xml"/><Relationship Id="rId16" Type="http://schemas.openxmlformats.org/officeDocument/2006/relationships/chart" Target="../charts/chart9.xml"/><Relationship Id="rId20" Type="http://schemas.openxmlformats.org/officeDocument/2006/relationships/chart" Target="../charts/chart11.xml"/><Relationship Id="rId29" Type="http://schemas.microsoft.com/office/2014/relationships/chartEx" Target="../charts/chartEx15.xml"/><Relationship Id="rId1" Type="http://schemas.openxmlformats.org/officeDocument/2006/relationships/chart" Target="../charts/chart2.xml"/><Relationship Id="rId6" Type="http://schemas.openxmlformats.org/officeDocument/2006/relationships/chart" Target="../charts/chart4.xml"/><Relationship Id="rId11" Type="http://schemas.microsoft.com/office/2014/relationships/chartEx" Target="../charts/chartEx6.xml"/><Relationship Id="rId24" Type="http://schemas.openxmlformats.org/officeDocument/2006/relationships/chart" Target="../charts/chart13.xml"/><Relationship Id="rId32" Type="http://schemas.openxmlformats.org/officeDocument/2006/relationships/chart" Target="../charts/chart17.xml"/><Relationship Id="rId5" Type="http://schemas.microsoft.com/office/2014/relationships/chartEx" Target="../charts/chartEx3.xml"/><Relationship Id="rId15" Type="http://schemas.microsoft.com/office/2014/relationships/chartEx" Target="../charts/chartEx8.xml"/><Relationship Id="rId23" Type="http://schemas.microsoft.com/office/2014/relationships/chartEx" Target="../charts/chartEx12.xml"/><Relationship Id="rId28" Type="http://schemas.openxmlformats.org/officeDocument/2006/relationships/chart" Target="../charts/chart15.xml"/><Relationship Id="rId10" Type="http://schemas.openxmlformats.org/officeDocument/2006/relationships/chart" Target="../charts/chart6.xml"/><Relationship Id="rId19" Type="http://schemas.microsoft.com/office/2014/relationships/chartEx" Target="../charts/chartEx10.xml"/><Relationship Id="rId31" Type="http://schemas.microsoft.com/office/2014/relationships/chartEx" Target="../charts/chartEx16.xml"/><Relationship Id="rId4" Type="http://schemas.microsoft.com/office/2014/relationships/chartEx" Target="../charts/chartEx2.xml"/><Relationship Id="rId9" Type="http://schemas.microsoft.com/office/2014/relationships/chartEx" Target="../charts/chartEx5.xml"/><Relationship Id="rId14" Type="http://schemas.openxmlformats.org/officeDocument/2006/relationships/chart" Target="../charts/chart8.xml"/><Relationship Id="rId22" Type="http://schemas.openxmlformats.org/officeDocument/2006/relationships/chart" Target="../charts/chart12.xml"/><Relationship Id="rId27" Type="http://schemas.microsoft.com/office/2014/relationships/chartEx" Target="../charts/chartEx14.xml"/><Relationship Id="rId30" Type="http://schemas.openxmlformats.org/officeDocument/2006/relationships/chart" Target="../charts/chart16.xml"/><Relationship Id="rId8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111404</xdr:colOff>
      <xdr:row>2</xdr:row>
      <xdr:rowOff>66842</xdr:rowOff>
    </xdr:from>
    <xdr:to>
      <xdr:col>1</xdr:col>
      <xdr:colOff>606213</xdr:colOff>
      <xdr:row>2</xdr:row>
      <xdr:rowOff>453822</xdr:rowOff>
    </xdr:to>
    <xdr:pic>
      <xdr:nvPicPr>
        <xdr:cNvPr id="3" name="Picture 2" descr="Text&#10;&#10;Description automatically generated">
          <a:extLst>
            <a:ext uri="{FF2B5EF4-FFF2-40B4-BE49-F238E27FC236}">
              <a16:creationId xmlns:a16="http://schemas.microsoft.com/office/drawing/2014/main" id="{F90417AA-8549-48D8-BE6F-8524A1C41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430" y="440044"/>
          <a:ext cx="477664" cy="371740"/>
        </a:xfrm>
        <a:prstGeom prst="rect">
          <a:avLst/>
        </a:prstGeom>
      </xdr:spPr>
    </xdr:pic>
    <xdr:clientData/>
  </xdr:twoCellAnchor>
  <xdr:twoCellAnchor editAs="oneCell">
    <xdr:from>
      <xdr:col>1</xdr:col>
      <xdr:colOff>666544</xdr:colOff>
      <xdr:row>2</xdr:row>
      <xdr:rowOff>61272</xdr:rowOff>
    </xdr:from>
    <xdr:to>
      <xdr:col>1</xdr:col>
      <xdr:colOff>1108320</xdr:colOff>
      <xdr:row>2</xdr:row>
      <xdr:rowOff>417764</xdr:rowOff>
    </xdr:to>
    <xdr:pic>
      <xdr:nvPicPr>
        <xdr:cNvPr id="4" name="Image 19">
          <a:extLst>
            <a:ext uri="{FF2B5EF4-FFF2-40B4-BE49-F238E27FC236}">
              <a16:creationId xmlns:a16="http://schemas.microsoft.com/office/drawing/2014/main" id="{2CB54756-0765-45DE-8613-1EA01FC2E09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4570" y="434474"/>
          <a:ext cx="447491" cy="3564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5</xdr:row>
      <xdr:rowOff>38100</xdr:rowOff>
    </xdr:from>
    <xdr:to>
      <xdr:col>1</xdr:col>
      <xdr:colOff>314325</xdr:colOff>
      <xdr:row>5</xdr:row>
      <xdr:rowOff>780606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45ECFDB-8393-9959-84D3-ECE6D755B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009650"/>
          <a:ext cx="809625" cy="7425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238366</xdr:colOff>
      <xdr:row>0</xdr:row>
      <xdr:rowOff>118229</xdr:rowOff>
    </xdr:from>
    <xdr:to>
      <xdr:col>20</xdr:col>
      <xdr:colOff>61784</xdr:colOff>
      <xdr:row>18</xdr:row>
      <xdr:rowOff>175432</xdr:rowOff>
    </xdr:to>
    <xdr:graphicFrame macro="">
      <xdr:nvGraphicFramePr>
        <xdr:cNvPr id="4" name="Graphique 2">
          <a:extLst>
            <a:ext uri="{FF2B5EF4-FFF2-40B4-BE49-F238E27FC236}">
              <a16:creationId xmlns:a16="http://schemas.microsoft.com/office/drawing/2014/main" id="{AC8EEBA7-9D20-4930-9E79-56C9C49F62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3810</xdr:colOff>
      <xdr:row>0</xdr:row>
      <xdr:rowOff>186690</xdr:rowOff>
    </xdr:from>
    <xdr:to>
      <xdr:col>23</xdr:col>
      <xdr:colOff>3810</xdr:colOff>
      <xdr:row>14</xdr:row>
      <xdr:rowOff>3810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B3B475-BD39-36AD-A9CA-DA4402E1EB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18505</xdr:colOff>
      <xdr:row>0</xdr:row>
      <xdr:rowOff>186963</xdr:rowOff>
    </xdr:from>
    <xdr:to>
      <xdr:col>15</xdr:col>
      <xdr:colOff>751114</xdr:colOff>
      <xdr:row>13</xdr:row>
      <xdr:rowOff>174172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0" name="Graphique 19">
              <a:extLst>
                <a:ext uri="{FF2B5EF4-FFF2-40B4-BE49-F238E27FC236}">
                  <a16:creationId xmlns:a16="http://schemas.microsoft.com/office/drawing/2014/main" id="{9A22B401-BFB4-7561-66FA-44FFA852AC5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17</xdr:col>
      <xdr:colOff>10886</xdr:colOff>
      <xdr:row>15</xdr:row>
      <xdr:rowOff>27487</xdr:rowOff>
    </xdr:from>
    <xdr:to>
      <xdr:col>23</xdr:col>
      <xdr:colOff>10886</xdr:colOff>
      <xdr:row>25</xdr:row>
      <xdr:rowOff>293915</xdr:rowOff>
    </xdr:to>
    <xdr:graphicFrame macro="">
      <xdr:nvGraphicFramePr>
        <xdr:cNvPr id="22" name="Graphique 21">
          <a:extLst>
            <a:ext uri="{FF2B5EF4-FFF2-40B4-BE49-F238E27FC236}">
              <a16:creationId xmlns:a16="http://schemas.microsoft.com/office/drawing/2014/main" id="{03115F94-93CC-4526-9A73-815F752D62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18505</xdr:colOff>
      <xdr:row>0</xdr:row>
      <xdr:rowOff>186963</xdr:rowOff>
    </xdr:from>
    <xdr:to>
      <xdr:col>15</xdr:col>
      <xdr:colOff>749209</xdr:colOff>
      <xdr:row>13</xdr:row>
      <xdr:rowOff>177982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3" name="Graphique 22">
              <a:extLst>
                <a:ext uri="{FF2B5EF4-FFF2-40B4-BE49-F238E27FC236}">
                  <a16:creationId xmlns:a16="http://schemas.microsoft.com/office/drawing/2014/main" id="{AD957FAE-4097-453E-93F5-5FCB8450ED4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10</xdr:col>
      <xdr:colOff>34562</xdr:colOff>
      <xdr:row>15</xdr:row>
      <xdr:rowOff>7075</xdr:rowOff>
    </xdr:from>
    <xdr:to>
      <xdr:col>16</xdr:col>
      <xdr:colOff>1361</xdr:colOff>
      <xdr:row>26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4" name="Graphique 23">
              <a:extLst>
                <a:ext uri="{FF2B5EF4-FFF2-40B4-BE49-F238E27FC236}">
                  <a16:creationId xmlns:a16="http://schemas.microsoft.com/office/drawing/2014/main" id="{AE1D84B0-077C-4F3D-9C1E-180C770476C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17</xdr:col>
      <xdr:colOff>10886</xdr:colOff>
      <xdr:row>27</xdr:row>
      <xdr:rowOff>27487</xdr:rowOff>
    </xdr:from>
    <xdr:to>
      <xdr:col>23</xdr:col>
      <xdr:colOff>10886</xdr:colOff>
      <xdr:row>40</xdr:row>
      <xdr:rowOff>0</xdr:rowOff>
    </xdr:to>
    <xdr:graphicFrame macro="">
      <xdr:nvGraphicFramePr>
        <xdr:cNvPr id="25" name="Graphique 24">
          <a:extLst>
            <a:ext uri="{FF2B5EF4-FFF2-40B4-BE49-F238E27FC236}">
              <a16:creationId xmlns:a16="http://schemas.microsoft.com/office/drawing/2014/main" id="{63F4B439-25AA-4FEE-804D-67D227ED6A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34562</xdr:colOff>
      <xdr:row>27</xdr:row>
      <xdr:rowOff>7075</xdr:rowOff>
    </xdr:from>
    <xdr:to>
      <xdr:col>16</xdr:col>
      <xdr:colOff>1361</xdr:colOff>
      <xdr:row>40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6" name="Graphique 25">
              <a:extLst>
                <a:ext uri="{FF2B5EF4-FFF2-40B4-BE49-F238E27FC236}">
                  <a16:creationId xmlns:a16="http://schemas.microsoft.com/office/drawing/2014/main" id="{ACB2ECFB-8378-43CF-93CD-ECB1639F6C7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7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17</xdr:col>
      <xdr:colOff>10886</xdr:colOff>
      <xdr:row>41</xdr:row>
      <xdr:rowOff>27487</xdr:rowOff>
    </xdr:from>
    <xdr:to>
      <xdr:col>23</xdr:col>
      <xdr:colOff>10886</xdr:colOff>
      <xdr:row>51</xdr:row>
      <xdr:rowOff>0</xdr:rowOff>
    </xdr:to>
    <xdr:graphicFrame macro="">
      <xdr:nvGraphicFramePr>
        <xdr:cNvPr id="27" name="Graphique 26">
          <a:extLst>
            <a:ext uri="{FF2B5EF4-FFF2-40B4-BE49-F238E27FC236}">
              <a16:creationId xmlns:a16="http://schemas.microsoft.com/office/drawing/2014/main" id="{0A22491D-B01D-4274-98BD-8284D33F0B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34562</xdr:colOff>
      <xdr:row>41</xdr:row>
      <xdr:rowOff>7075</xdr:rowOff>
    </xdr:from>
    <xdr:to>
      <xdr:col>16</xdr:col>
      <xdr:colOff>1361</xdr:colOff>
      <xdr:row>51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8" name="Graphique 27">
              <a:extLst>
                <a:ext uri="{FF2B5EF4-FFF2-40B4-BE49-F238E27FC236}">
                  <a16:creationId xmlns:a16="http://schemas.microsoft.com/office/drawing/2014/main" id="{C412C92D-D479-4714-8DAB-5AB92FBECA1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9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17</xdr:col>
      <xdr:colOff>10886</xdr:colOff>
      <xdr:row>52</xdr:row>
      <xdr:rowOff>27487</xdr:rowOff>
    </xdr:from>
    <xdr:to>
      <xdr:col>23</xdr:col>
      <xdr:colOff>10886</xdr:colOff>
      <xdr:row>60</xdr:row>
      <xdr:rowOff>0</xdr:rowOff>
    </xdr:to>
    <xdr:graphicFrame macro="">
      <xdr:nvGraphicFramePr>
        <xdr:cNvPr id="29" name="Graphique 28">
          <a:extLst>
            <a:ext uri="{FF2B5EF4-FFF2-40B4-BE49-F238E27FC236}">
              <a16:creationId xmlns:a16="http://schemas.microsoft.com/office/drawing/2014/main" id="{8071FBA1-CE08-4160-A6FE-B6EEB5322F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34562</xdr:colOff>
      <xdr:row>52</xdr:row>
      <xdr:rowOff>7075</xdr:rowOff>
    </xdr:from>
    <xdr:to>
      <xdr:col>16</xdr:col>
      <xdr:colOff>1361</xdr:colOff>
      <xdr:row>60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0" name="Graphique 29">
              <a:extLst>
                <a:ext uri="{FF2B5EF4-FFF2-40B4-BE49-F238E27FC236}">
                  <a16:creationId xmlns:a16="http://schemas.microsoft.com/office/drawing/2014/main" id="{96556F99-286B-4633-BC3E-DFD01105F7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17</xdr:col>
      <xdr:colOff>10886</xdr:colOff>
      <xdr:row>61</xdr:row>
      <xdr:rowOff>27487</xdr:rowOff>
    </xdr:from>
    <xdr:to>
      <xdr:col>23</xdr:col>
      <xdr:colOff>10886</xdr:colOff>
      <xdr:row>69</xdr:row>
      <xdr:rowOff>0</xdr:rowOff>
    </xdr:to>
    <xdr:graphicFrame macro="">
      <xdr:nvGraphicFramePr>
        <xdr:cNvPr id="31" name="Graphique 30">
          <a:extLst>
            <a:ext uri="{FF2B5EF4-FFF2-40B4-BE49-F238E27FC236}">
              <a16:creationId xmlns:a16="http://schemas.microsoft.com/office/drawing/2014/main" id="{555ADC4A-E1E7-4D2E-9000-4DA5A80B53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10</xdr:col>
      <xdr:colOff>34562</xdr:colOff>
      <xdr:row>61</xdr:row>
      <xdr:rowOff>7075</xdr:rowOff>
    </xdr:from>
    <xdr:to>
      <xdr:col>16</xdr:col>
      <xdr:colOff>1361</xdr:colOff>
      <xdr:row>69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2" name="Graphique 31">
              <a:extLst>
                <a:ext uri="{FF2B5EF4-FFF2-40B4-BE49-F238E27FC236}">
                  <a16:creationId xmlns:a16="http://schemas.microsoft.com/office/drawing/2014/main" id="{A654AE5E-C473-4D34-924D-EDCF8D2D2C0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17</xdr:col>
      <xdr:colOff>10886</xdr:colOff>
      <xdr:row>70</xdr:row>
      <xdr:rowOff>27487</xdr:rowOff>
    </xdr:from>
    <xdr:to>
      <xdr:col>23</xdr:col>
      <xdr:colOff>10886</xdr:colOff>
      <xdr:row>78</xdr:row>
      <xdr:rowOff>0</xdr:rowOff>
    </xdr:to>
    <xdr:graphicFrame macro="">
      <xdr:nvGraphicFramePr>
        <xdr:cNvPr id="33" name="Graphique 32">
          <a:extLst>
            <a:ext uri="{FF2B5EF4-FFF2-40B4-BE49-F238E27FC236}">
              <a16:creationId xmlns:a16="http://schemas.microsoft.com/office/drawing/2014/main" id="{95F7B399-C9AF-47A6-ABCF-8C18A993A8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10</xdr:col>
      <xdr:colOff>34562</xdr:colOff>
      <xdr:row>70</xdr:row>
      <xdr:rowOff>7075</xdr:rowOff>
    </xdr:from>
    <xdr:to>
      <xdr:col>16</xdr:col>
      <xdr:colOff>1361</xdr:colOff>
      <xdr:row>78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4" name="Graphique 33">
              <a:extLst>
                <a:ext uri="{FF2B5EF4-FFF2-40B4-BE49-F238E27FC236}">
                  <a16:creationId xmlns:a16="http://schemas.microsoft.com/office/drawing/2014/main" id="{24D7943A-4223-4C6C-81EC-8B2D8D915C4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17</xdr:col>
      <xdr:colOff>10886</xdr:colOff>
      <xdr:row>79</xdr:row>
      <xdr:rowOff>27487</xdr:rowOff>
    </xdr:from>
    <xdr:to>
      <xdr:col>23</xdr:col>
      <xdr:colOff>10886</xdr:colOff>
      <xdr:row>91</xdr:row>
      <xdr:rowOff>0</xdr:rowOff>
    </xdr:to>
    <xdr:graphicFrame macro="">
      <xdr:nvGraphicFramePr>
        <xdr:cNvPr id="35" name="Graphique 34">
          <a:extLst>
            <a:ext uri="{FF2B5EF4-FFF2-40B4-BE49-F238E27FC236}">
              <a16:creationId xmlns:a16="http://schemas.microsoft.com/office/drawing/2014/main" id="{38D28D0B-B835-4527-BB9A-0FDB5E34BE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10</xdr:col>
      <xdr:colOff>34562</xdr:colOff>
      <xdr:row>79</xdr:row>
      <xdr:rowOff>7075</xdr:rowOff>
    </xdr:from>
    <xdr:to>
      <xdr:col>16</xdr:col>
      <xdr:colOff>1361</xdr:colOff>
      <xdr:row>91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6" name="Graphique 35">
              <a:extLst>
                <a:ext uri="{FF2B5EF4-FFF2-40B4-BE49-F238E27FC236}">
                  <a16:creationId xmlns:a16="http://schemas.microsoft.com/office/drawing/2014/main" id="{41216E4B-30A5-4B8A-8A26-28D3FC3ACE5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7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17</xdr:col>
      <xdr:colOff>10886</xdr:colOff>
      <xdr:row>92</xdr:row>
      <xdr:rowOff>27487</xdr:rowOff>
    </xdr:from>
    <xdr:to>
      <xdr:col>23</xdr:col>
      <xdr:colOff>10886</xdr:colOff>
      <xdr:row>104</xdr:row>
      <xdr:rowOff>0</xdr:rowOff>
    </xdr:to>
    <xdr:graphicFrame macro="">
      <xdr:nvGraphicFramePr>
        <xdr:cNvPr id="37" name="Graphique 36">
          <a:extLst>
            <a:ext uri="{FF2B5EF4-FFF2-40B4-BE49-F238E27FC236}">
              <a16:creationId xmlns:a16="http://schemas.microsoft.com/office/drawing/2014/main" id="{2369105C-73DC-4D4D-BFF4-0324D832E3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10</xdr:col>
      <xdr:colOff>34562</xdr:colOff>
      <xdr:row>92</xdr:row>
      <xdr:rowOff>7075</xdr:rowOff>
    </xdr:from>
    <xdr:to>
      <xdr:col>16</xdr:col>
      <xdr:colOff>1361</xdr:colOff>
      <xdr:row>104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8" name="Graphique 37">
              <a:extLst>
                <a:ext uri="{FF2B5EF4-FFF2-40B4-BE49-F238E27FC236}">
                  <a16:creationId xmlns:a16="http://schemas.microsoft.com/office/drawing/2014/main" id="{1F29788B-EA6A-4EF3-9B00-E92E6F2FC00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9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17</xdr:col>
      <xdr:colOff>10886</xdr:colOff>
      <xdr:row>105</xdr:row>
      <xdr:rowOff>27487</xdr:rowOff>
    </xdr:from>
    <xdr:to>
      <xdr:col>23</xdr:col>
      <xdr:colOff>10886</xdr:colOff>
      <xdr:row>114</xdr:row>
      <xdr:rowOff>0</xdr:rowOff>
    </xdr:to>
    <xdr:graphicFrame macro="">
      <xdr:nvGraphicFramePr>
        <xdr:cNvPr id="39" name="Graphique 38">
          <a:extLst>
            <a:ext uri="{FF2B5EF4-FFF2-40B4-BE49-F238E27FC236}">
              <a16:creationId xmlns:a16="http://schemas.microsoft.com/office/drawing/2014/main" id="{C97FA2F5-79B4-4E80-8DCC-A306AAB4A4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10</xdr:col>
      <xdr:colOff>34562</xdr:colOff>
      <xdr:row>105</xdr:row>
      <xdr:rowOff>7075</xdr:rowOff>
    </xdr:from>
    <xdr:to>
      <xdr:col>16</xdr:col>
      <xdr:colOff>1361</xdr:colOff>
      <xdr:row>114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0" name="Graphique 39">
              <a:extLst>
                <a:ext uri="{FF2B5EF4-FFF2-40B4-BE49-F238E27FC236}">
                  <a16:creationId xmlns:a16="http://schemas.microsoft.com/office/drawing/2014/main" id="{48CC550C-FBBC-43E1-B68E-4563CD42B9B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17</xdr:col>
      <xdr:colOff>10886</xdr:colOff>
      <xdr:row>115</xdr:row>
      <xdr:rowOff>27487</xdr:rowOff>
    </xdr:from>
    <xdr:to>
      <xdr:col>23</xdr:col>
      <xdr:colOff>10886</xdr:colOff>
      <xdr:row>127</xdr:row>
      <xdr:rowOff>0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77E03C2-66DE-45CE-A0A4-8FDD981930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10</xdr:col>
      <xdr:colOff>34562</xdr:colOff>
      <xdr:row>115</xdr:row>
      <xdr:rowOff>7075</xdr:rowOff>
    </xdr:from>
    <xdr:to>
      <xdr:col>16</xdr:col>
      <xdr:colOff>1361</xdr:colOff>
      <xdr:row>127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2" name="Graphique 41">
              <a:extLst>
                <a:ext uri="{FF2B5EF4-FFF2-40B4-BE49-F238E27FC236}">
                  <a16:creationId xmlns:a16="http://schemas.microsoft.com/office/drawing/2014/main" id="{BFE40A77-9ECB-4E78-8DC2-D8E873A2B1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17</xdr:col>
      <xdr:colOff>10886</xdr:colOff>
      <xdr:row>128</xdr:row>
      <xdr:rowOff>27487</xdr:rowOff>
    </xdr:from>
    <xdr:to>
      <xdr:col>23</xdr:col>
      <xdr:colOff>10886</xdr:colOff>
      <xdr:row>135</xdr:row>
      <xdr:rowOff>0</xdr:rowOff>
    </xdr:to>
    <xdr:graphicFrame macro="">
      <xdr:nvGraphicFramePr>
        <xdr:cNvPr id="43" name="Graphique 42">
          <a:extLst>
            <a:ext uri="{FF2B5EF4-FFF2-40B4-BE49-F238E27FC236}">
              <a16:creationId xmlns:a16="http://schemas.microsoft.com/office/drawing/2014/main" id="{91D00DF3-47F8-42F6-8C54-444DD6FF49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10</xdr:col>
      <xdr:colOff>34562</xdr:colOff>
      <xdr:row>128</xdr:row>
      <xdr:rowOff>7075</xdr:rowOff>
    </xdr:from>
    <xdr:to>
      <xdr:col>16</xdr:col>
      <xdr:colOff>1361</xdr:colOff>
      <xdr:row>135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4" name="Graphique 43">
              <a:extLst>
                <a:ext uri="{FF2B5EF4-FFF2-40B4-BE49-F238E27FC236}">
                  <a16:creationId xmlns:a16="http://schemas.microsoft.com/office/drawing/2014/main" id="{C43E7644-DDBE-4359-A964-88FA6EFBF26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17</xdr:col>
      <xdr:colOff>5171</xdr:colOff>
      <xdr:row>127</xdr:row>
      <xdr:rowOff>101781</xdr:rowOff>
    </xdr:from>
    <xdr:to>
      <xdr:col>23</xdr:col>
      <xdr:colOff>5171</xdr:colOff>
      <xdr:row>141</xdr:row>
      <xdr:rowOff>130628</xdr:rowOff>
    </xdr:to>
    <xdr:graphicFrame macro="">
      <xdr:nvGraphicFramePr>
        <xdr:cNvPr id="45" name="Graphique 44">
          <a:extLst>
            <a:ext uri="{FF2B5EF4-FFF2-40B4-BE49-F238E27FC236}">
              <a16:creationId xmlns:a16="http://schemas.microsoft.com/office/drawing/2014/main" id="{89526578-A282-4152-9EC9-4ED193599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10</xdr:col>
      <xdr:colOff>34562</xdr:colOff>
      <xdr:row>136</xdr:row>
      <xdr:rowOff>7075</xdr:rowOff>
    </xdr:from>
    <xdr:to>
      <xdr:col>16</xdr:col>
      <xdr:colOff>1361</xdr:colOff>
      <xdr:row>141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6" name="Graphique 45">
              <a:extLst>
                <a:ext uri="{FF2B5EF4-FFF2-40B4-BE49-F238E27FC236}">
                  <a16:creationId xmlns:a16="http://schemas.microsoft.com/office/drawing/2014/main" id="{C4939301-8188-41CE-A9D5-9CE97FC202A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7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17</xdr:col>
      <xdr:colOff>10886</xdr:colOff>
      <xdr:row>142</xdr:row>
      <xdr:rowOff>27487</xdr:rowOff>
    </xdr:from>
    <xdr:to>
      <xdr:col>23</xdr:col>
      <xdr:colOff>10886</xdr:colOff>
      <xdr:row>149</xdr:row>
      <xdr:rowOff>0</xdr:rowOff>
    </xdr:to>
    <xdr:graphicFrame macro="">
      <xdr:nvGraphicFramePr>
        <xdr:cNvPr id="47" name="Graphique 46">
          <a:extLst>
            <a:ext uri="{FF2B5EF4-FFF2-40B4-BE49-F238E27FC236}">
              <a16:creationId xmlns:a16="http://schemas.microsoft.com/office/drawing/2014/main" id="{2B584AEE-3844-488E-8D03-9F30415F65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10</xdr:col>
      <xdr:colOff>34562</xdr:colOff>
      <xdr:row>142</xdr:row>
      <xdr:rowOff>7075</xdr:rowOff>
    </xdr:from>
    <xdr:to>
      <xdr:col>16</xdr:col>
      <xdr:colOff>1361</xdr:colOff>
      <xdr:row>149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8" name="Graphique 47">
              <a:extLst>
                <a:ext uri="{FF2B5EF4-FFF2-40B4-BE49-F238E27FC236}">
                  <a16:creationId xmlns:a16="http://schemas.microsoft.com/office/drawing/2014/main" id="{5BA56687-A0B8-496E-90FD-F529E4C2E94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9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17</xdr:col>
      <xdr:colOff>10886</xdr:colOff>
      <xdr:row>150</xdr:row>
      <xdr:rowOff>27487</xdr:rowOff>
    </xdr:from>
    <xdr:to>
      <xdr:col>23</xdr:col>
      <xdr:colOff>10886</xdr:colOff>
      <xdr:row>158</xdr:row>
      <xdr:rowOff>0</xdr:rowOff>
    </xdr:to>
    <xdr:graphicFrame macro="">
      <xdr:nvGraphicFramePr>
        <xdr:cNvPr id="49" name="Graphique 48">
          <a:extLst>
            <a:ext uri="{FF2B5EF4-FFF2-40B4-BE49-F238E27FC236}">
              <a16:creationId xmlns:a16="http://schemas.microsoft.com/office/drawing/2014/main" id="{4C6F8D3F-FD39-49B8-A27B-793CC1AE5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10</xdr:col>
      <xdr:colOff>34562</xdr:colOff>
      <xdr:row>150</xdr:row>
      <xdr:rowOff>7075</xdr:rowOff>
    </xdr:from>
    <xdr:to>
      <xdr:col>16</xdr:col>
      <xdr:colOff>1361</xdr:colOff>
      <xdr:row>158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0" name="Graphique 49">
              <a:extLst>
                <a:ext uri="{FF2B5EF4-FFF2-40B4-BE49-F238E27FC236}">
                  <a16:creationId xmlns:a16="http://schemas.microsoft.com/office/drawing/2014/main" id="{879E208B-121D-415A-8BFC-45D881EDB3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17</xdr:col>
      <xdr:colOff>10886</xdr:colOff>
      <xdr:row>159</xdr:row>
      <xdr:rowOff>27487</xdr:rowOff>
    </xdr:from>
    <xdr:to>
      <xdr:col>23</xdr:col>
      <xdr:colOff>10886</xdr:colOff>
      <xdr:row>169</xdr:row>
      <xdr:rowOff>0</xdr:rowOff>
    </xdr:to>
    <xdr:graphicFrame macro="">
      <xdr:nvGraphicFramePr>
        <xdr:cNvPr id="51" name="Graphique 50">
          <a:extLst>
            <a:ext uri="{FF2B5EF4-FFF2-40B4-BE49-F238E27FC236}">
              <a16:creationId xmlns:a16="http://schemas.microsoft.com/office/drawing/2014/main" id="{6BB5037A-0D65-46D6-BC5C-9A6FC6E8E8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10</xdr:col>
      <xdr:colOff>34562</xdr:colOff>
      <xdr:row>159</xdr:row>
      <xdr:rowOff>7075</xdr:rowOff>
    </xdr:from>
    <xdr:to>
      <xdr:col>16</xdr:col>
      <xdr:colOff>1361</xdr:colOff>
      <xdr:row>169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2" name="Graphique 51">
              <a:extLst>
                <a:ext uri="{FF2B5EF4-FFF2-40B4-BE49-F238E27FC236}">
                  <a16:creationId xmlns:a16="http://schemas.microsoft.com/office/drawing/2014/main" id="{EA88FA99-BB8A-48DC-AA87-19719AABCC9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DAADCE"/>
      </a:accent1>
      <a:accent2>
        <a:srgbClr val="F28DBC"/>
      </a:accent2>
      <a:accent3>
        <a:srgbClr val="A5A5A5"/>
      </a:accent3>
      <a:accent4>
        <a:srgbClr val="EB5B65"/>
      </a:accent4>
      <a:accent5>
        <a:srgbClr val="E94C96"/>
      </a:accent5>
      <a:accent6>
        <a:srgbClr val="FF99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4C53F-795A-48D0-9F5C-97648F477F77}">
  <dimension ref="A1:F1048570"/>
  <sheetViews>
    <sheetView topLeftCell="A3" zoomScale="110" zoomScaleNormal="110" workbookViewId="0">
      <selection activeCell="E1" sqref="E1"/>
    </sheetView>
  </sheetViews>
  <sheetFormatPr defaultColWidth="0" defaultRowHeight="15" zeroHeight="1"/>
  <cols>
    <col min="1" max="1" width="7.42578125" customWidth="1"/>
    <col min="2" max="3" width="24.7109375" customWidth="1"/>
    <col min="4" max="4" width="31.7109375" bestFit="1" customWidth="1"/>
    <col min="5" max="5" width="24.7109375" customWidth="1"/>
    <col min="6" max="6" width="7" customWidth="1"/>
    <col min="7" max="16384" width="10.85546875" hidden="1"/>
  </cols>
  <sheetData>
    <row r="1" spans="1:6">
      <c r="A1" s="1"/>
      <c r="B1" s="1"/>
      <c r="C1" s="1"/>
      <c r="D1" s="171"/>
      <c r="E1" s="1"/>
      <c r="F1" s="1"/>
    </row>
    <row r="2" spans="1:6" ht="15.75" thickBot="1">
      <c r="A2" s="1"/>
      <c r="B2" s="1"/>
      <c r="C2" s="1"/>
      <c r="D2" s="1"/>
      <c r="E2" s="1"/>
      <c r="F2" s="1"/>
    </row>
    <row r="3" spans="1:6" ht="42.6" customHeight="1" thickBot="1">
      <c r="A3" s="1"/>
      <c r="B3" s="228" t="s">
        <v>0</v>
      </c>
      <c r="C3" s="229"/>
      <c r="D3" s="229"/>
      <c r="E3" s="230"/>
      <c r="F3" s="1"/>
    </row>
    <row r="4" spans="1:6" ht="14.45" customHeight="1">
      <c r="A4" s="1"/>
      <c r="B4" s="231" t="s">
        <v>1</v>
      </c>
      <c r="C4" s="232"/>
      <c r="D4" s="232"/>
      <c r="E4" s="233"/>
      <c r="F4" s="1"/>
    </row>
    <row r="5" spans="1:6" ht="14.45" customHeight="1">
      <c r="A5" s="1"/>
      <c r="B5" s="231"/>
      <c r="C5" s="232"/>
      <c r="D5" s="232"/>
      <c r="E5" s="233"/>
      <c r="F5" s="1"/>
    </row>
    <row r="6" spans="1:6" ht="14.45" customHeight="1">
      <c r="A6" s="1"/>
      <c r="B6" s="231"/>
      <c r="C6" s="232"/>
      <c r="D6" s="232"/>
      <c r="E6" s="233"/>
      <c r="F6" s="1"/>
    </row>
    <row r="7" spans="1:6" ht="14.45" customHeight="1">
      <c r="A7" s="1"/>
      <c r="B7" s="231"/>
      <c r="C7" s="232"/>
      <c r="D7" s="232"/>
      <c r="E7" s="233"/>
      <c r="F7" s="1"/>
    </row>
    <row r="8" spans="1:6" ht="14.45" customHeight="1">
      <c r="A8" s="1"/>
      <c r="B8" s="231"/>
      <c r="C8" s="232"/>
      <c r="D8" s="232"/>
      <c r="E8" s="233"/>
      <c r="F8" s="1"/>
    </row>
    <row r="9" spans="1:6" ht="14.45" customHeight="1">
      <c r="A9" s="1"/>
      <c r="B9" s="231"/>
      <c r="C9" s="232"/>
      <c r="D9" s="232"/>
      <c r="E9" s="233"/>
      <c r="F9" s="1"/>
    </row>
    <row r="10" spans="1:6" ht="14.45" customHeight="1">
      <c r="A10" s="1"/>
      <c r="B10" s="231"/>
      <c r="C10" s="232"/>
      <c r="D10" s="232"/>
      <c r="E10" s="233"/>
      <c r="F10" s="1"/>
    </row>
    <row r="11" spans="1:6" ht="14.45" customHeight="1">
      <c r="A11" s="1"/>
      <c r="B11" s="231"/>
      <c r="C11" s="232"/>
      <c r="D11" s="232"/>
      <c r="E11" s="233"/>
      <c r="F11" s="1"/>
    </row>
    <row r="12" spans="1:6" ht="14.45" customHeight="1">
      <c r="A12" s="1"/>
      <c r="B12" s="231"/>
      <c r="C12" s="232"/>
      <c r="D12" s="232"/>
      <c r="E12" s="233"/>
      <c r="F12" s="1"/>
    </row>
    <row r="13" spans="1:6" ht="14.45" customHeight="1">
      <c r="A13" s="1"/>
      <c r="B13" s="231"/>
      <c r="C13" s="232"/>
      <c r="D13" s="232"/>
      <c r="E13" s="233"/>
      <c r="F13" s="1"/>
    </row>
    <row r="14" spans="1:6" ht="14.45" customHeight="1">
      <c r="A14" s="1"/>
      <c r="B14" s="231"/>
      <c r="C14" s="232"/>
      <c r="D14" s="232"/>
      <c r="E14" s="233"/>
      <c r="F14" s="1"/>
    </row>
    <row r="15" spans="1:6" ht="14.45" customHeight="1">
      <c r="A15" s="1"/>
      <c r="B15" s="231"/>
      <c r="C15" s="232"/>
      <c r="D15" s="232"/>
      <c r="E15" s="233"/>
      <c r="F15" s="1"/>
    </row>
    <row r="16" spans="1:6" ht="14.45" customHeight="1">
      <c r="A16" s="1"/>
      <c r="B16" s="231"/>
      <c r="C16" s="232"/>
      <c r="D16" s="232"/>
      <c r="E16" s="233"/>
      <c r="F16" s="1"/>
    </row>
    <row r="17" spans="1:6" ht="14.45" customHeight="1">
      <c r="A17" s="1"/>
      <c r="B17" s="231"/>
      <c r="C17" s="232"/>
      <c r="D17" s="232"/>
      <c r="E17" s="233"/>
      <c r="F17" s="1"/>
    </row>
    <row r="18" spans="1:6" ht="14.45" customHeight="1">
      <c r="A18" s="1"/>
      <c r="B18" s="231"/>
      <c r="C18" s="232"/>
      <c r="D18" s="232"/>
      <c r="E18" s="233"/>
      <c r="F18" s="1"/>
    </row>
    <row r="19" spans="1:6" ht="14.45" customHeight="1">
      <c r="A19" s="1"/>
      <c r="B19" s="231"/>
      <c r="C19" s="232"/>
      <c r="D19" s="232"/>
      <c r="E19" s="233"/>
      <c r="F19" s="1"/>
    </row>
    <row r="20" spans="1:6" ht="14.45" customHeight="1">
      <c r="A20" s="1"/>
      <c r="B20" s="231"/>
      <c r="C20" s="232"/>
      <c r="D20" s="232"/>
      <c r="E20" s="233"/>
      <c r="F20" s="1"/>
    </row>
    <row r="21" spans="1:6" ht="14.45" customHeight="1">
      <c r="A21" s="1"/>
      <c r="B21" s="231"/>
      <c r="C21" s="232"/>
      <c r="D21" s="232"/>
      <c r="E21" s="233"/>
      <c r="F21" s="1"/>
    </row>
    <row r="22" spans="1:6" ht="14.45" customHeight="1">
      <c r="A22" s="1"/>
      <c r="B22" s="231"/>
      <c r="C22" s="232"/>
      <c r="D22" s="232"/>
      <c r="E22" s="233"/>
      <c r="F22" s="1"/>
    </row>
    <row r="23" spans="1:6" ht="14.45" customHeight="1">
      <c r="A23" s="1"/>
      <c r="B23" s="231"/>
      <c r="C23" s="232"/>
      <c r="D23" s="232"/>
      <c r="E23" s="233"/>
      <c r="F23" s="1"/>
    </row>
    <row r="24" spans="1:6" ht="14.45" customHeight="1">
      <c r="A24" s="1"/>
      <c r="B24" s="231"/>
      <c r="C24" s="232"/>
      <c r="D24" s="232"/>
      <c r="E24" s="233"/>
      <c r="F24" s="1"/>
    </row>
    <row r="25" spans="1:6" ht="14.45" customHeight="1">
      <c r="A25" s="1"/>
      <c r="B25" s="231"/>
      <c r="C25" s="232"/>
      <c r="D25" s="232"/>
      <c r="E25" s="233"/>
      <c r="F25" s="1"/>
    </row>
    <row r="26" spans="1:6" ht="14.45" customHeight="1">
      <c r="A26" s="1"/>
      <c r="B26" s="231"/>
      <c r="C26" s="232"/>
      <c r="D26" s="232"/>
      <c r="E26" s="233"/>
      <c r="F26" s="1"/>
    </row>
    <row r="27" spans="1:6" ht="14.45" customHeight="1">
      <c r="A27" s="1"/>
      <c r="B27" s="231"/>
      <c r="C27" s="232"/>
      <c r="D27" s="232"/>
      <c r="E27" s="233"/>
      <c r="F27" s="1"/>
    </row>
    <row r="28" spans="1:6" ht="14.45" customHeight="1">
      <c r="A28" s="1"/>
      <c r="B28" s="231"/>
      <c r="C28" s="232"/>
      <c r="D28" s="232"/>
      <c r="E28" s="233"/>
      <c r="F28" s="1"/>
    </row>
    <row r="29" spans="1:6" ht="14.45" customHeight="1">
      <c r="A29" s="1"/>
      <c r="B29" s="231"/>
      <c r="C29" s="232"/>
      <c r="D29" s="232"/>
      <c r="E29" s="233"/>
      <c r="F29" s="1"/>
    </row>
    <row r="30" spans="1:6" ht="14.45" customHeight="1">
      <c r="A30" s="1"/>
      <c r="B30" s="231"/>
      <c r="C30" s="232"/>
      <c r="D30" s="232"/>
      <c r="E30" s="233"/>
      <c r="F30" s="1"/>
    </row>
    <row r="31" spans="1:6" ht="14.45" customHeight="1">
      <c r="A31" s="1"/>
      <c r="B31" s="231"/>
      <c r="C31" s="232"/>
      <c r="D31" s="232"/>
      <c r="E31" s="233"/>
      <c r="F31" s="1"/>
    </row>
    <row r="32" spans="1:6" ht="14.45" customHeight="1">
      <c r="A32" s="1"/>
      <c r="B32" s="231"/>
      <c r="C32" s="232"/>
      <c r="D32" s="232"/>
      <c r="E32" s="233"/>
      <c r="F32" s="1"/>
    </row>
    <row r="33" spans="1:6" ht="14.45" customHeight="1">
      <c r="A33" s="1"/>
      <c r="B33" s="231"/>
      <c r="C33" s="232"/>
      <c r="D33" s="232"/>
      <c r="E33" s="233"/>
      <c r="F33" s="1"/>
    </row>
    <row r="34" spans="1:6" ht="14.45" customHeight="1">
      <c r="A34" s="1"/>
      <c r="B34" s="231"/>
      <c r="C34" s="232"/>
      <c r="D34" s="232"/>
      <c r="E34" s="233"/>
      <c r="F34" s="1"/>
    </row>
    <row r="35" spans="1:6" ht="14.45" customHeight="1">
      <c r="A35" s="1"/>
      <c r="B35" s="231"/>
      <c r="C35" s="232"/>
      <c r="D35" s="232"/>
      <c r="E35" s="233"/>
      <c r="F35" s="1"/>
    </row>
    <row r="36" spans="1:6" ht="14.45" customHeight="1">
      <c r="A36" s="1"/>
      <c r="B36" s="231"/>
      <c r="C36" s="232"/>
      <c r="D36" s="232"/>
      <c r="E36" s="233"/>
      <c r="F36" s="1"/>
    </row>
    <row r="37" spans="1:6" ht="14.45" customHeight="1">
      <c r="A37" s="1"/>
      <c r="B37" s="231"/>
      <c r="C37" s="232"/>
      <c r="D37" s="232"/>
      <c r="E37" s="233"/>
      <c r="F37" s="1"/>
    </row>
    <row r="38" spans="1:6" ht="14.45" customHeight="1">
      <c r="A38" s="1"/>
      <c r="B38" s="231"/>
      <c r="C38" s="232"/>
      <c r="D38" s="232"/>
      <c r="E38" s="233"/>
      <c r="F38" s="1"/>
    </row>
    <row r="39" spans="1:6" ht="14.45" customHeight="1">
      <c r="A39" s="1"/>
      <c r="B39" s="231"/>
      <c r="C39" s="232"/>
      <c r="D39" s="232"/>
      <c r="E39" s="233"/>
      <c r="F39" s="1"/>
    </row>
    <row r="40" spans="1:6" ht="14.45" customHeight="1">
      <c r="A40" s="1"/>
      <c r="B40" s="231"/>
      <c r="C40" s="232"/>
      <c r="D40" s="232"/>
      <c r="E40" s="233"/>
      <c r="F40" s="1"/>
    </row>
    <row r="41" spans="1:6" ht="123" customHeight="1">
      <c r="A41" s="1"/>
      <c r="B41" s="231"/>
      <c r="C41" s="232"/>
      <c r="D41" s="232"/>
      <c r="E41" s="233"/>
      <c r="F41" s="1"/>
    </row>
    <row r="42" spans="1:6" ht="74.45" customHeight="1" thickBot="1">
      <c r="A42" s="1"/>
      <c r="B42" s="234"/>
      <c r="C42" s="235"/>
      <c r="D42" s="235"/>
      <c r="E42" s="236"/>
      <c r="F42" s="1"/>
    </row>
    <row r="43" spans="1:6"/>
    <row r="1048570" s="1" customFormat="1" ht="8.1" hidden="1" customHeight="1"/>
  </sheetData>
  <mergeCells count="2">
    <mergeCell ref="B3:E3"/>
    <mergeCell ref="B4:E4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93"/>
  <sheetViews>
    <sheetView showGridLines="0" tabSelected="1" zoomScale="115" zoomScaleNormal="115" zoomScaleSheetLayoutView="100" workbookViewId="0">
      <selection activeCell="O11" sqref="O11"/>
    </sheetView>
  </sheetViews>
  <sheetFormatPr defaultColWidth="0" defaultRowHeight="15" outlineLevelRow="1"/>
  <cols>
    <col min="1" max="1" width="8.42578125" bestFit="1" customWidth="1"/>
    <col min="2" max="2" width="20.140625" customWidth="1"/>
    <col min="3" max="3" width="18.42578125" customWidth="1"/>
    <col min="4" max="4" width="18.42578125" style="1" customWidth="1"/>
    <col min="5" max="7" width="5.5703125" style="33" customWidth="1"/>
    <col min="8" max="8" width="8.42578125" style="33" customWidth="1"/>
    <col min="9" max="9" width="6.85546875" style="33" customWidth="1"/>
    <col min="10" max="10" width="4.42578125" style="1" customWidth="1"/>
    <col min="11" max="13" width="4.5703125" style="1" customWidth="1"/>
    <col min="14" max="14" width="4.42578125" style="1" customWidth="1"/>
    <col min="15" max="15" width="56.5703125" style="1" customWidth="1"/>
    <col min="16" max="16384" width="10.85546875" style="1" hidden="1"/>
  </cols>
  <sheetData>
    <row r="1" spans="1:15" outlineLevel="1">
      <c r="A1" s="6"/>
      <c r="B1" s="7"/>
      <c r="C1" s="7"/>
      <c r="D1" s="7"/>
      <c r="E1" s="8"/>
      <c r="F1" s="8"/>
      <c r="G1" s="8"/>
      <c r="H1" s="8"/>
      <c r="I1" s="8"/>
      <c r="J1" s="7"/>
      <c r="K1" s="7"/>
      <c r="L1" s="7"/>
      <c r="M1" s="7"/>
      <c r="N1" s="7"/>
      <c r="O1" s="9"/>
    </row>
    <row r="2" spans="1:15" outlineLevel="1">
      <c r="A2" s="197" t="s">
        <v>2</v>
      </c>
      <c r="B2" s="199"/>
      <c r="C2" s="267">
        <v>45986</v>
      </c>
      <c r="D2" s="268"/>
      <c r="E2" s="268"/>
      <c r="F2" s="268"/>
      <c r="G2" s="199"/>
      <c r="H2" s="198" t="s">
        <v>3</v>
      </c>
      <c r="I2" s="199"/>
      <c r="J2" s="199"/>
      <c r="K2" s="199"/>
      <c r="L2" s="199"/>
      <c r="M2" s="269"/>
      <c r="N2" s="270"/>
      <c r="O2" s="271"/>
    </row>
    <row r="3" spans="1:15" outlineLevel="1">
      <c r="A3" s="197" t="s">
        <v>4</v>
      </c>
      <c r="B3" s="10"/>
      <c r="C3" s="237" t="s">
        <v>5</v>
      </c>
      <c r="D3" s="237"/>
      <c r="E3" s="237"/>
      <c r="F3" s="237"/>
      <c r="G3" s="11"/>
      <c r="H3" s="198" t="s">
        <v>6</v>
      </c>
      <c r="I3" s="11"/>
      <c r="J3" s="10"/>
      <c r="K3" s="10"/>
      <c r="L3" s="10"/>
      <c r="M3" s="265" t="s">
        <v>7</v>
      </c>
      <c r="N3" s="265"/>
      <c r="O3" s="265"/>
    </row>
    <row r="4" spans="1:15" ht="15.75" outlineLevel="1" thickBot="1">
      <c r="A4" s="197" t="s">
        <v>8</v>
      </c>
      <c r="B4" s="10"/>
      <c r="C4" s="237" t="s">
        <v>9</v>
      </c>
      <c r="D4" s="237"/>
      <c r="E4" s="237"/>
      <c r="F4" s="237"/>
      <c r="G4" s="203"/>
      <c r="H4" s="204" t="s">
        <v>10</v>
      </c>
      <c r="I4" s="203"/>
      <c r="J4" s="202"/>
      <c r="K4" s="202"/>
      <c r="L4" s="200"/>
      <c r="M4" s="266" t="s">
        <v>11</v>
      </c>
      <c r="N4" s="266"/>
      <c r="O4" s="266"/>
    </row>
    <row r="5" spans="1:15" ht="15.75" outlineLevel="1" thickBot="1">
      <c r="A5" s="241" t="s">
        <v>12</v>
      </c>
      <c r="B5" s="242"/>
      <c r="C5" s="242"/>
      <c r="D5" s="243"/>
      <c r="E5" s="244" t="s">
        <v>13</v>
      </c>
      <c r="F5" s="242"/>
      <c r="G5" s="242"/>
      <c r="H5" s="242"/>
      <c r="I5" s="242"/>
      <c r="J5" s="242"/>
      <c r="K5" s="242"/>
      <c r="L5" s="242"/>
      <c r="M5" s="242"/>
      <c r="N5" s="243"/>
      <c r="O5" s="201" t="s">
        <v>14</v>
      </c>
    </row>
    <row r="6" spans="1:15" ht="65.25" thickBot="1">
      <c r="A6" s="133"/>
      <c r="B6" s="134"/>
      <c r="C6" s="134"/>
      <c r="D6" s="135"/>
      <c r="E6" s="136" t="s">
        <v>15</v>
      </c>
      <c r="F6" s="137" t="s">
        <v>16</v>
      </c>
      <c r="G6" s="137" t="s">
        <v>17</v>
      </c>
      <c r="H6" s="137" t="s">
        <v>18</v>
      </c>
      <c r="I6" s="138" t="s">
        <v>19</v>
      </c>
      <c r="J6" s="139"/>
      <c r="K6" s="139"/>
      <c r="L6" s="139"/>
      <c r="M6" s="140"/>
      <c r="N6" s="140"/>
      <c r="O6" s="144"/>
    </row>
    <row r="7" spans="1:15" ht="15.75" thickBot="1">
      <c r="A7" s="141"/>
      <c r="B7" s="142"/>
      <c r="C7" s="142"/>
      <c r="D7" s="143"/>
      <c r="E7" s="132" t="s">
        <v>20</v>
      </c>
      <c r="F7" s="15" t="s">
        <v>21</v>
      </c>
      <c r="G7" s="15" t="s">
        <v>22</v>
      </c>
      <c r="H7" s="15" t="s">
        <v>23</v>
      </c>
      <c r="I7" s="16" t="s">
        <v>24</v>
      </c>
      <c r="J7" s="60"/>
      <c r="K7" s="61"/>
      <c r="L7" s="61"/>
      <c r="M7" s="61"/>
      <c r="N7" s="62"/>
      <c r="O7" s="144"/>
    </row>
    <row r="8" spans="1:15" ht="15.75" thickBot="1">
      <c r="A8" s="245" t="s">
        <v>25</v>
      </c>
      <c r="B8" s="246"/>
      <c r="C8" s="246"/>
      <c r="D8" s="247"/>
      <c r="E8" s="47"/>
      <c r="F8" s="48"/>
      <c r="G8" s="48"/>
      <c r="H8" s="48"/>
      <c r="I8" s="49"/>
      <c r="J8" s="57"/>
      <c r="K8" s="58"/>
      <c r="L8" s="58"/>
      <c r="M8" s="58"/>
      <c r="N8" s="59"/>
      <c r="O8" s="53" t="s">
        <v>14</v>
      </c>
    </row>
    <row r="9" spans="1:15" ht="15.75" thickBot="1">
      <c r="A9" s="131" t="s">
        <v>26</v>
      </c>
      <c r="B9" s="238" t="s">
        <v>27</v>
      </c>
      <c r="C9" s="239"/>
      <c r="D9" s="240"/>
      <c r="E9" s="207"/>
      <c r="F9" s="207"/>
      <c r="G9" s="208"/>
      <c r="H9" s="208"/>
      <c r="I9" s="209" t="s">
        <v>28</v>
      </c>
      <c r="J9" s="58"/>
      <c r="K9" s="58"/>
      <c r="L9" s="58"/>
      <c r="M9" s="58"/>
      <c r="N9" s="59"/>
      <c r="O9" s="216"/>
    </row>
    <row r="10" spans="1:15" ht="27" customHeight="1" thickBot="1">
      <c r="A10" s="131" t="s">
        <v>29</v>
      </c>
      <c r="B10" s="238" t="s">
        <v>30</v>
      </c>
      <c r="C10" s="239"/>
      <c r="D10" s="240"/>
      <c r="E10" s="207"/>
      <c r="F10" s="207"/>
      <c r="G10" s="208"/>
      <c r="H10" s="208"/>
      <c r="I10" s="209"/>
      <c r="J10" s="58"/>
      <c r="K10" s="58"/>
      <c r="L10" s="58"/>
      <c r="M10" s="58"/>
      <c r="N10" s="59"/>
      <c r="O10" s="216"/>
    </row>
    <row r="11" spans="1:15">
      <c r="A11" s="131" t="s">
        <v>31</v>
      </c>
      <c r="B11" s="238" t="s">
        <v>32</v>
      </c>
      <c r="C11" s="239"/>
      <c r="D11" s="240"/>
      <c r="E11" s="207" t="s">
        <v>28</v>
      </c>
      <c r="F11" s="207"/>
      <c r="G11" s="208"/>
      <c r="H11" s="208"/>
      <c r="I11" s="209"/>
      <c r="J11" s="58"/>
      <c r="K11" s="58"/>
      <c r="L11" s="58"/>
      <c r="M11" s="58"/>
      <c r="N11" s="59"/>
      <c r="O11" s="217" t="s">
        <v>33</v>
      </c>
    </row>
    <row r="12" spans="1:15" ht="15.75" thickBot="1">
      <c r="A12" s="131" t="s">
        <v>34</v>
      </c>
      <c r="B12" s="238" t="s">
        <v>35</v>
      </c>
      <c r="C12" s="239"/>
      <c r="D12" s="240"/>
      <c r="E12" s="207"/>
      <c r="F12" s="207"/>
      <c r="G12" s="208"/>
      <c r="H12" s="208"/>
      <c r="I12" s="209"/>
      <c r="J12" s="58"/>
      <c r="K12" s="58"/>
      <c r="L12" s="58"/>
      <c r="M12" s="58"/>
      <c r="N12" s="59"/>
      <c r="O12" s="217"/>
    </row>
    <row r="13" spans="1:15">
      <c r="A13" s="131" t="s">
        <v>36</v>
      </c>
      <c r="B13" s="238" t="s">
        <v>37</v>
      </c>
      <c r="C13" s="239"/>
      <c r="D13" s="240"/>
      <c r="E13" s="210"/>
      <c r="F13" s="211"/>
      <c r="G13" s="208"/>
      <c r="H13" s="211" t="s">
        <v>28</v>
      </c>
      <c r="I13" s="212"/>
      <c r="J13" s="57"/>
      <c r="K13" s="58"/>
      <c r="L13" s="58"/>
      <c r="M13" s="58"/>
      <c r="N13" s="59"/>
      <c r="O13" s="216" t="s">
        <v>38</v>
      </c>
    </row>
    <row r="14" spans="1:15" ht="15.75" thickBot="1">
      <c r="A14" s="131" t="s">
        <v>39</v>
      </c>
      <c r="B14" s="238" t="s">
        <v>40</v>
      </c>
      <c r="C14" s="239"/>
      <c r="D14" s="240"/>
      <c r="E14" s="210"/>
      <c r="F14" s="211"/>
      <c r="G14" s="208"/>
      <c r="H14" s="211"/>
      <c r="I14" s="213"/>
      <c r="J14" s="57"/>
      <c r="K14" s="58"/>
      <c r="L14" s="58"/>
      <c r="M14" s="58"/>
      <c r="N14" s="59"/>
      <c r="O14" s="216"/>
    </row>
    <row r="15" spans="1:15" ht="22.5" customHeight="1" thickBot="1">
      <c r="A15" s="131" t="s">
        <v>41</v>
      </c>
      <c r="B15" s="238" t="s">
        <v>42</v>
      </c>
      <c r="C15" s="239"/>
      <c r="D15" s="240"/>
      <c r="E15" s="207"/>
      <c r="F15" s="207"/>
      <c r="G15" s="208"/>
      <c r="H15" s="208"/>
      <c r="I15" s="209"/>
      <c r="J15" s="58"/>
      <c r="K15" s="58"/>
      <c r="L15" s="58"/>
      <c r="M15" s="58"/>
      <c r="N15" s="59"/>
      <c r="O15" s="216"/>
    </row>
    <row r="16" spans="1:15" ht="26.25" customHeight="1" thickBot="1">
      <c r="A16" s="131" t="s">
        <v>43</v>
      </c>
      <c r="B16" s="238" t="s">
        <v>44</v>
      </c>
      <c r="C16" s="239"/>
      <c r="D16" s="240"/>
      <c r="E16" s="214"/>
      <c r="F16" s="207"/>
      <c r="G16" s="208"/>
      <c r="H16" s="208"/>
      <c r="I16" s="209"/>
      <c r="J16" s="58"/>
      <c r="K16" s="58"/>
      <c r="L16" s="58"/>
      <c r="M16" s="58"/>
      <c r="N16" s="59"/>
      <c r="O16" s="216"/>
    </row>
    <row r="17" spans="1:17" ht="15.75" thickBot="1">
      <c r="A17" s="131" t="s">
        <v>45</v>
      </c>
      <c r="B17" s="238" t="s">
        <v>46</v>
      </c>
      <c r="C17" s="239"/>
      <c r="D17" s="240"/>
      <c r="E17" s="214"/>
      <c r="F17" s="207"/>
      <c r="G17" s="208"/>
      <c r="H17" s="208"/>
      <c r="I17" s="209"/>
      <c r="J17" s="58"/>
      <c r="K17" s="58"/>
      <c r="L17" s="58"/>
      <c r="M17" s="58"/>
      <c r="N17" s="59"/>
      <c r="O17" s="216"/>
    </row>
    <row r="18" spans="1:17" ht="23.25" customHeight="1" thickBot="1">
      <c r="A18" s="131" t="s">
        <v>47</v>
      </c>
      <c r="B18" s="238" t="s">
        <v>48</v>
      </c>
      <c r="C18" s="239"/>
      <c r="D18" s="240"/>
      <c r="E18" s="214"/>
      <c r="F18" s="207"/>
      <c r="G18" s="208"/>
      <c r="H18" s="208"/>
      <c r="I18" s="209"/>
      <c r="J18" s="58"/>
      <c r="K18" s="58"/>
      <c r="L18" s="58"/>
      <c r="M18" s="58"/>
      <c r="N18" s="59"/>
      <c r="O18" s="216"/>
    </row>
    <row r="19" spans="1:17" ht="24.75" customHeight="1" thickBot="1">
      <c r="A19" s="131" t="s">
        <v>49</v>
      </c>
      <c r="B19" s="238" t="s">
        <v>50</v>
      </c>
      <c r="C19" s="239"/>
      <c r="D19" s="240"/>
      <c r="E19" s="214"/>
      <c r="F19" s="208"/>
      <c r="G19" s="208"/>
      <c r="H19" s="208"/>
      <c r="I19" s="215"/>
      <c r="J19" s="57"/>
      <c r="K19" s="58"/>
      <c r="L19" s="58"/>
      <c r="M19" s="58"/>
      <c r="N19" s="59"/>
      <c r="O19" s="218"/>
    </row>
    <row r="20" spans="1:17" s="150" customFormat="1" ht="12" thickBot="1">
      <c r="A20" s="145">
        <f>COUNTA(A9:A19)</f>
        <v>11</v>
      </c>
      <c r="B20" s="146"/>
      <c r="C20" s="146"/>
      <c r="D20" s="146"/>
      <c r="E20" s="147"/>
      <c r="F20" s="148"/>
      <c r="G20" s="148"/>
      <c r="H20" s="148"/>
      <c r="I20" s="148"/>
      <c r="J20" s="148"/>
      <c r="K20" s="148"/>
      <c r="L20" s="148"/>
      <c r="M20" s="148"/>
      <c r="N20" s="148"/>
      <c r="O20" s="149"/>
    </row>
    <row r="21" spans="1:17" ht="15.75" thickBot="1">
      <c r="A21" s="248"/>
      <c r="B21" s="249"/>
      <c r="C21" s="249"/>
      <c r="D21" s="249"/>
      <c r="E21" s="249"/>
      <c r="F21" s="249"/>
      <c r="G21" s="249"/>
      <c r="H21" s="249"/>
      <c r="I21" s="249"/>
      <c r="J21" s="249"/>
      <c r="K21" s="249"/>
      <c r="L21" s="249"/>
      <c r="M21" s="249"/>
      <c r="N21" s="249"/>
      <c r="O21" s="250"/>
    </row>
    <row r="22" spans="1:17" ht="15.75" thickBot="1">
      <c r="A22" s="251" t="s">
        <v>51</v>
      </c>
      <c r="B22" s="252"/>
      <c r="C22" s="252"/>
      <c r="D22" s="253"/>
      <c r="E22" s="39"/>
      <c r="F22" s="40"/>
      <c r="G22" s="37"/>
      <c r="H22" s="37"/>
      <c r="I22" s="38"/>
      <c r="J22" s="57"/>
      <c r="K22" s="58"/>
      <c r="L22" s="58"/>
      <c r="M22" s="58"/>
      <c r="N22" s="59"/>
      <c r="O22" s="41" t="s">
        <v>14</v>
      </c>
    </row>
    <row r="23" spans="1:17" ht="23.25" customHeight="1" thickBot="1">
      <c r="A23" s="131" t="s">
        <v>52</v>
      </c>
      <c r="B23" s="238" t="s">
        <v>53</v>
      </c>
      <c r="C23" s="239"/>
      <c r="D23" s="240"/>
      <c r="E23" s="207"/>
      <c r="F23" s="207"/>
      <c r="G23" s="208"/>
      <c r="H23" s="208"/>
      <c r="I23" s="215"/>
      <c r="J23" s="57"/>
      <c r="K23" s="58"/>
      <c r="L23" s="58"/>
      <c r="M23" s="58"/>
      <c r="N23" s="59"/>
      <c r="O23" s="219"/>
      <c r="P23" s="51"/>
      <c r="Q23" s="52"/>
    </row>
    <row r="24" spans="1:17" ht="23.25" customHeight="1" thickBot="1">
      <c r="A24" s="131" t="s">
        <v>54</v>
      </c>
      <c r="B24" s="238" t="s">
        <v>55</v>
      </c>
      <c r="C24" s="239"/>
      <c r="D24" s="240"/>
      <c r="E24" s="207"/>
      <c r="F24" s="207"/>
      <c r="G24" s="208"/>
      <c r="H24" s="208"/>
      <c r="I24" s="215"/>
      <c r="J24" s="57"/>
      <c r="K24" s="58"/>
      <c r="L24" s="58"/>
      <c r="M24" s="58"/>
      <c r="N24" s="59"/>
      <c r="O24" s="216"/>
      <c r="P24" s="128"/>
      <c r="Q24" s="128"/>
    </row>
    <row r="25" spans="1:17" ht="23.25" customHeight="1" thickBot="1">
      <c r="A25" s="131" t="s">
        <v>56</v>
      </c>
      <c r="B25" s="238" t="s">
        <v>57</v>
      </c>
      <c r="C25" s="239"/>
      <c r="D25" s="240"/>
      <c r="E25" s="207"/>
      <c r="F25" s="207"/>
      <c r="G25" s="208"/>
      <c r="H25" s="208"/>
      <c r="I25" s="215"/>
      <c r="J25" s="57"/>
      <c r="K25" s="58"/>
      <c r="L25" s="58"/>
      <c r="M25" s="58"/>
      <c r="N25" s="59"/>
      <c r="O25" s="216"/>
      <c r="P25" s="128"/>
      <c r="Q25" s="128"/>
    </row>
    <row r="26" spans="1:17" ht="23.25" customHeight="1" thickBot="1">
      <c r="A26" s="131" t="s">
        <v>58</v>
      </c>
      <c r="B26" s="238" t="s">
        <v>59</v>
      </c>
      <c r="C26" s="239"/>
      <c r="D26" s="240"/>
      <c r="E26" s="207"/>
      <c r="F26" s="207"/>
      <c r="G26" s="208"/>
      <c r="H26" s="208"/>
      <c r="I26" s="215"/>
      <c r="J26" s="57"/>
      <c r="K26" s="58"/>
      <c r="L26" s="58"/>
      <c r="M26" s="58"/>
      <c r="N26" s="59"/>
      <c r="O26" s="216"/>
      <c r="P26" s="128"/>
      <c r="Q26" s="128"/>
    </row>
    <row r="27" spans="1:17" ht="23.25" customHeight="1" thickBot="1">
      <c r="A27" s="131" t="s">
        <v>60</v>
      </c>
      <c r="B27" s="238" t="s">
        <v>61</v>
      </c>
      <c r="C27" s="239"/>
      <c r="D27" s="240"/>
      <c r="E27" s="207"/>
      <c r="F27" s="207"/>
      <c r="G27" s="208"/>
      <c r="H27" s="208"/>
      <c r="I27" s="215"/>
      <c r="J27" s="57"/>
      <c r="K27" s="58"/>
      <c r="L27" s="58"/>
      <c r="M27" s="58"/>
      <c r="N27" s="59"/>
      <c r="O27" s="216"/>
      <c r="P27" s="128"/>
      <c r="Q27" s="128"/>
    </row>
    <row r="28" spans="1:17" ht="23.25" customHeight="1" thickBot="1">
      <c r="A28" s="131" t="s">
        <v>62</v>
      </c>
      <c r="B28" s="238" t="s">
        <v>63</v>
      </c>
      <c r="C28" s="239"/>
      <c r="D28" s="240"/>
      <c r="E28" s="207"/>
      <c r="F28" s="207"/>
      <c r="G28" s="208"/>
      <c r="H28" s="208"/>
      <c r="I28" s="215"/>
      <c r="J28" s="57"/>
      <c r="K28" s="58"/>
      <c r="L28" s="58"/>
      <c r="M28" s="58"/>
      <c r="N28" s="59"/>
      <c r="O28" s="216"/>
      <c r="P28" s="128"/>
      <c r="Q28" s="128"/>
    </row>
    <row r="29" spans="1:17" ht="23.25" customHeight="1" thickBot="1">
      <c r="A29" s="131" t="s">
        <v>64</v>
      </c>
      <c r="B29" s="238" t="s">
        <v>65</v>
      </c>
      <c r="C29" s="239"/>
      <c r="D29" s="240"/>
      <c r="E29" s="207"/>
      <c r="F29" s="207"/>
      <c r="G29" s="208"/>
      <c r="H29" s="208"/>
      <c r="I29" s="215"/>
      <c r="J29" s="57"/>
      <c r="K29" s="58"/>
      <c r="L29" s="58"/>
      <c r="M29" s="58"/>
      <c r="N29" s="59"/>
      <c r="O29" s="216"/>
      <c r="P29" s="128"/>
      <c r="Q29" s="128"/>
    </row>
    <row r="30" spans="1:17" ht="23.25" customHeight="1" thickBot="1">
      <c r="A30" s="131" t="s">
        <v>66</v>
      </c>
      <c r="B30" s="238" t="s">
        <v>67</v>
      </c>
      <c r="C30" s="239"/>
      <c r="D30" s="240"/>
      <c r="E30" s="207"/>
      <c r="F30" s="207"/>
      <c r="G30" s="208"/>
      <c r="H30" s="208"/>
      <c r="I30" s="215"/>
      <c r="J30" s="57"/>
      <c r="K30" s="58"/>
      <c r="L30" s="58"/>
      <c r="M30" s="58"/>
      <c r="N30" s="59"/>
      <c r="O30" s="216"/>
    </row>
    <row r="31" spans="1:17" ht="36" customHeight="1" thickBot="1">
      <c r="A31" s="131" t="s">
        <v>68</v>
      </c>
      <c r="B31" s="238" t="s">
        <v>69</v>
      </c>
      <c r="C31" s="239"/>
      <c r="D31" s="240"/>
      <c r="E31" s="207"/>
      <c r="F31" s="208"/>
      <c r="G31" s="208"/>
      <c r="H31" s="208"/>
      <c r="I31" s="215"/>
      <c r="J31" s="57"/>
      <c r="K31" s="58"/>
      <c r="L31" s="58"/>
      <c r="M31" s="58"/>
      <c r="N31" s="59"/>
      <c r="O31" s="220"/>
    </row>
    <row r="32" spans="1:17" ht="15.75" thickBot="1">
      <c r="A32" s="145">
        <f>COUNTA(A23:A31)</f>
        <v>9</v>
      </c>
      <c r="B32" s="130"/>
      <c r="C32" s="130"/>
      <c r="D32" s="130"/>
      <c r="E32" s="147"/>
      <c r="F32" s="148"/>
      <c r="G32" s="148"/>
      <c r="H32" s="148"/>
      <c r="I32" s="148"/>
      <c r="J32" s="148"/>
      <c r="K32" s="148"/>
      <c r="L32" s="148"/>
      <c r="M32" s="148"/>
      <c r="N32" s="148"/>
      <c r="O32" s="149"/>
    </row>
    <row r="33" spans="1:15" ht="15.75" thickBot="1">
      <c r="A33" s="248"/>
      <c r="B33" s="249"/>
      <c r="C33" s="249"/>
      <c r="D33" s="249"/>
      <c r="E33" s="249"/>
      <c r="F33" s="249"/>
      <c r="G33" s="249"/>
      <c r="H33" s="249"/>
      <c r="I33" s="249"/>
      <c r="J33" s="249"/>
      <c r="K33" s="249"/>
      <c r="L33" s="249"/>
      <c r="M33" s="249"/>
      <c r="N33" s="249"/>
      <c r="O33" s="250"/>
    </row>
    <row r="34" spans="1:15" ht="15.75" thickBot="1">
      <c r="A34" s="251" t="s">
        <v>70</v>
      </c>
      <c r="B34" s="252"/>
      <c r="C34" s="252"/>
      <c r="D34" s="253"/>
      <c r="E34" s="39"/>
      <c r="F34" s="40"/>
      <c r="G34" s="37"/>
      <c r="H34" s="37"/>
      <c r="I34" s="38"/>
      <c r="J34" s="57"/>
      <c r="K34" s="58"/>
      <c r="L34" s="58"/>
      <c r="M34" s="58"/>
      <c r="N34" s="59"/>
      <c r="O34" s="53" t="s">
        <v>14</v>
      </c>
    </row>
    <row r="35" spans="1:15" ht="24.75" customHeight="1" thickBot="1">
      <c r="A35" s="129" t="s">
        <v>71</v>
      </c>
      <c r="B35" s="238" t="s">
        <v>72</v>
      </c>
      <c r="C35" s="239"/>
      <c r="D35" s="240"/>
      <c r="E35" s="214"/>
      <c r="F35" s="208"/>
      <c r="G35" s="208"/>
      <c r="H35" s="208"/>
      <c r="I35" s="215"/>
      <c r="J35" s="57"/>
      <c r="K35" s="58"/>
      <c r="L35" s="58"/>
      <c r="M35" s="58"/>
      <c r="N35" s="59"/>
      <c r="O35" s="216"/>
    </row>
    <row r="36" spans="1:15" ht="15.75" thickBot="1">
      <c r="A36" s="131" t="s">
        <v>73</v>
      </c>
      <c r="B36" s="238" t="s">
        <v>74</v>
      </c>
      <c r="C36" s="239"/>
      <c r="D36" s="240"/>
      <c r="E36" s="207"/>
      <c r="F36" s="208"/>
      <c r="G36" s="208"/>
      <c r="H36" s="208"/>
      <c r="I36" s="215"/>
      <c r="J36" s="57"/>
      <c r="K36" s="58"/>
      <c r="L36" s="58"/>
      <c r="M36" s="58"/>
      <c r="N36" s="59"/>
      <c r="O36" s="216"/>
    </row>
    <row r="37" spans="1:15" ht="15.75" thickBot="1">
      <c r="A37" s="129" t="s">
        <v>75</v>
      </c>
      <c r="B37" s="238" t="s">
        <v>76</v>
      </c>
      <c r="C37" s="239"/>
      <c r="D37" s="240"/>
      <c r="E37" s="207"/>
      <c r="F37" s="208"/>
      <c r="G37" s="208"/>
      <c r="H37" s="208"/>
      <c r="I37" s="215"/>
      <c r="J37" s="57"/>
      <c r="K37" s="58"/>
      <c r="L37" s="58"/>
      <c r="M37" s="58"/>
      <c r="N37" s="59"/>
      <c r="O37" s="216"/>
    </row>
    <row r="38" spans="1:15" ht="15.75" thickBot="1">
      <c r="A38" s="129" t="s">
        <v>77</v>
      </c>
      <c r="B38" s="238" t="s">
        <v>78</v>
      </c>
      <c r="C38" s="239"/>
      <c r="D38" s="240"/>
      <c r="E38" s="207"/>
      <c r="F38" s="208"/>
      <c r="G38" s="208"/>
      <c r="H38" s="208"/>
      <c r="I38" s="215"/>
      <c r="J38" s="57"/>
      <c r="K38" s="58"/>
      <c r="L38" s="58"/>
      <c r="M38" s="58"/>
      <c r="N38" s="59"/>
      <c r="O38" s="216"/>
    </row>
    <row r="39" spans="1:15" ht="15.75" thickBot="1">
      <c r="A39" s="129" t="s">
        <v>79</v>
      </c>
      <c r="B39" s="238" t="s">
        <v>80</v>
      </c>
      <c r="C39" s="239"/>
      <c r="D39" s="240"/>
      <c r="E39" s="207"/>
      <c r="F39" s="208"/>
      <c r="G39" s="208"/>
      <c r="H39" s="208"/>
      <c r="I39" s="215"/>
      <c r="J39" s="57"/>
      <c r="K39" s="58"/>
      <c r="L39" s="58"/>
      <c r="M39" s="58"/>
      <c r="N39" s="59"/>
      <c r="O39" s="216"/>
    </row>
    <row r="40" spans="1:15" ht="36.75" customHeight="1" thickBot="1">
      <c r="A40" s="129" t="s">
        <v>81</v>
      </c>
      <c r="B40" s="238" t="s">
        <v>82</v>
      </c>
      <c r="C40" s="239"/>
      <c r="D40" s="240"/>
      <c r="E40" s="207"/>
      <c r="F40" s="208"/>
      <c r="G40" s="208"/>
      <c r="H40" s="208"/>
      <c r="I40" s="215"/>
      <c r="J40" s="57"/>
      <c r="K40" s="58"/>
      <c r="L40" s="58"/>
      <c r="M40" s="58"/>
      <c r="N40" s="59"/>
      <c r="O40" s="216"/>
    </row>
    <row r="41" spans="1:15" ht="15.75" thickBot="1">
      <c r="A41" s="129" t="s">
        <v>83</v>
      </c>
      <c r="B41" s="238" t="s">
        <v>84</v>
      </c>
      <c r="C41" s="239"/>
      <c r="D41" s="240"/>
      <c r="E41" s="207"/>
      <c r="F41" s="208"/>
      <c r="G41" s="208"/>
      <c r="H41" s="208"/>
      <c r="I41" s="215"/>
      <c r="J41" s="57"/>
      <c r="K41" s="58"/>
      <c r="L41" s="58"/>
      <c r="M41" s="58"/>
      <c r="N41" s="59"/>
      <c r="O41" s="216"/>
    </row>
    <row r="42" spans="1:15" ht="15.75" thickBot="1">
      <c r="A42" s="129" t="s">
        <v>85</v>
      </c>
      <c r="B42" s="238" t="s">
        <v>86</v>
      </c>
      <c r="C42" s="239"/>
      <c r="D42" s="240"/>
      <c r="E42" s="207"/>
      <c r="F42" s="208"/>
      <c r="G42" s="208"/>
      <c r="H42" s="208"/>
      <c r="I42" s="215"/>
      <c r="J42" s="57"/>
      <c r="K42" s="58"/>
      <c r="L42" s="58"/>
      <c r="M42" s="58"/>
      <c r="N42" s="59"/>
      <c r="O42" s="216"/>
    </row>
    <row r="43" spans="1:15" ht="24" customHeight="1" thickBot="1">
      <c r="A43" s="129" t="s">
        <v>87</v>
      </c>
      <c r="B43" s="238" t="s">
        <v>88</v>
      </c>
      <c r="C43" s="239"/>
      <c r="D43" s="240"/>
      <c r="E43" s="207"/>
      <c r="F43" s="208"/>
      <c r="G43" s="208"/>
      <c r="H43" s="208"/>
      <c r="I43" s="215"/>
      <c r="J43" s="57"/>
      <c r="K43" s="58"/>
      <c r="L43" s="58"/>
      <c r="M43" s="58"/>
      <c r="N43" s="59"/>
      <c r="O43" s="216"/>
    </row>
    <row r="44" spans="1:15" ht="37.5" customHeight="1" thickBot="1">
      <c r="A44" s="129" t="s">
        <v>89</v>
      </c>
      <c r="B44" s="238" t="s">
        <v>90</v>
      </c>
      <c r="C44" s="239"/>
      <c r="D44" s="240"/>
      <c r="E44" s="207"/>
      <c r="F44" s="208"/>
      <c r="G44" s="208"/>
      <c r="H44" s="208"/>
      <c r="I44" s="215"/>
      <c r="J44" s="57"/>
      <c r="K44" s="58"/>
      <c r="L44" s="58"/>
      <c r="M44" s="58"/>
      <c r="N44" s="59"/>
      <c r="O44" s="216"/>
    </row>
    <row r="45" spans="1:15" ht="25.5" customHeight="1" thickBot="1">
      <c r="A45" s="131" t="s">
        <v>91</v>
      </c>
      <c r="B45" s="238" t="s">
        <v>92</v>
      </c>
      <c r="C45" s="239"/>
      <c r="D45" s="240"/>
      <c r="E45" s="207"/>
      <c r="F45" s="208"/>
      <c r="G45" s="208"/>
      <c r="H45" s="208"/>
      <c r="I45" s="215"/>
      <c r="J45" s="57"/>
      <c r="K45" s="58"/>
      <c r="L45" s="58"/>
      <c r="M45" s="58"/>
      <c r="N45" s="59"/>
      <c r="O45" s="221"/>
    </row>
    <row r="46" spans="1:15" ht="15.75" thickBot="1">
      <c r="A46" s="145">
        <f>COUNTA(A35:A45)</f>
        <v>11</v>
      </c>
      <c r="B46" s="130"/>
      <c r="C46" s="130"/>
      <c r="D46" s="130"/>
      <c r="E46" s="147"/>
      <c r="F46" s="148"/>
      <c r="G46" s="148"/>
      <c r="H46" s="148"/>
      <c r="I46" s="148"/>
      <c r="J46" s="148"/>
      <c r="K46" s="148"/>
      <c r="L46" s="148"/>
      <c r="M46" s="148"/>
      <c r="N46" s="148"/>
      <c r="O46" s="149"/>
    </row>
    <row r="47" spans="1:15" ht="15.75" thickBot="1">
      <c r="A47" s="248"/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50"/>
    </row>
    <row r="48" spans="1:15" ht="15.75" thickBot="1">
      <c r="A48" s="251" t="s">
        <v>93</v>
      </c>
      <c r="B48" s="252" t="s">
        <v>93</v>
      </c>
      <c r="C48" s="252"/>
      <c r="D48" s="253"/>
      <c r="E48" s="39"/>
      <c r="F48" s="40"/>
      <c r="G48" s="37"/>
      <c r="H48" s="37"/>
      <c r="I48" s="38"/>
      <c r="J48" s="57"/>
      <c r="K48" s="58"/>
      <c r="L48" s="58"/>
      <c r="M48" s="58"/>
      <c r="N48" s="59"/>
      <c r="O48" s="53" t="s">
        <v>14</v>
      </c>
    </row>
    <row r="49" spans="1:15" ht="15.75" thickBot="1">
      <c r="A49" s="129" t="s">
        <v>94</v>
      </c>
      <c r="B49" s="238" t="s">
        <v>95</v>
      </c>
      <c r="C49" s="239"/>
      <c r="D49" s="240"/>
      <c r="E49" s="207"/>
      <c r="F49" s="208"/>
      <c r="G49" s="208"/>
      <c r="H49" s="208"/>
      <c r="I49" s="215"/>
      <c r="J49" s="57"/>
      <c r="K49" s="58"/>
      <c r="L49" s="58"/>
      <c r="M49" s="58"/>
      <c r="N49" s="59"/>
      <c r="O49" s="216"/>
    </row>
    <row r="50" spans="1:15" ht="15.75" thickBot="1">
      <c r="A50" s="172" t="s">
        <v>96</v>
      </c>
      <c r="B50" s="238" t="s">
        <v>97</v>
      </c>
      <c r="C50" s="239"/>
      <c r="D50" s="240"/>
      <c r="E50" s="207"/>
      <c r="F50" s="208"/>
      <c r="G50" s="208"/>
      <c r="H50" s="208"/>
      <c r="I50" s="215"/>
      <c r="J50" s="57"/>
      <c r="K50" s="58"/>
      <c r="L50" s="58"/>
      <c r="M50" s="58"/>
      <c r="N50" s="59"/>
      <c r="O50" s="216"/>
    </row>
    <row r="51" spans="1:15" ht="15.75" thickBot="1">
      <c r="A51" s="172" t="s">
        <v>98</v>
      </c>
      <c r="B51" s="238" t="s">
        <v>76</v>
      </c>
      <c r="C51" s="239"/>
      <c r="D51" s="240"/>
      <c r="E51" s="207"/>
      <c r="F51" s="208"/>
      <c r="G51" s="208"/>
      <c r="H51" s="208"/>
      <c r="I51" s="215"/>
      <c r="J51" s="57"/>
      <c r="K51" s="58"/>
      <c r="L51" s="58"/>
      <c r="M51" s="58"/>
      <c r="N51" s="59"/>
      <c r="O51" s="216"/>
    </row>
    <row r="52" spans="1:15" ht="15.75" thickBot="1">
      <c r="A52" s="172" t="s">
        <v>99</v>
      </c>
      <c r="B52" s="238" t="s">
        <v>78</v>
      </c>
      <c r="C52" s="239"/>
      <c r="D52" s="240"/>
      <c r="E52" s="207"/>
      <c r="F52" s="208"/>
      <c r="G52" s="208"/>
      <c r="H52" s="208"/>
      <c r="I52" s="215"/>
      <c r="J52" s="57"/>
      <c r="K52" s="58"/>
      <c r="L52" s="58"/>
      <c r="M52" s="58"/>
      <c r="N52" s="59"/>
      <c r="O52" s="216"/>
    </row>
    <row r="53" spans="1:15" ht="36.75" customHeight="1" thickBot="1">
      <c r="A53" s="172" t="s">
        <v>100</v>
      </c>
      <c r="B53" s="238" t="s">
        <v>101</v>
      </c>
      <c r="C53" s="239"/>
      <c r="D53" s="240"/>
      <c r="E53" s="207"/>
      <c r="F53" s="208"/>
      <c r="G53" s="208"/>
      <c r="H53" s="208"/>
      <c r="I53" s="215"/>
      <c r="J53" s="57"/>
      <c r="K53" s="58"/>
      <c r="L53" s="58"/>
      <c r="M53" s="58"/>
      <c r="N53" s="59"/>
      <c r="O53" s="216"/>
    </row>
    <row r="54" spans="1:15" ht="27.75" customHeight="1" thickBot="1">
      <c r="A54" s="172" t="s">
        <v>102</v>
      </c>
      <c r="B54" s="238" t="s">
        <v>103</v>
      </c>
      <c r="C54" s="239"/>
      <c r="D54" s="240"/>
      <c r="E54" s="207"/>
      <c r="F54" s="208"/>
      <c r="G54" s="208"/>
      <c r="H54" s="208"/>
      <c r="I54" s="215"/>
      <c r="J54" s="57"/>
      <c r="K54" s="58"/>
      <c r="L54" s="58"/>
      <c r="M54" s="58"/>
      <c r="N54" s="59"/>
      <c r="O54" s="216"/>
    </row>
    <row r="55" spans="1:15" ht="15.75" thickBot="1">
      <c r="A55" s="172" t="s">
        <v>104</v>
      </c>
      <c r="B55" s="238" t="s">
        <v>105</v>
      </c>
      <c r="C55" s="239"/>
      <c r="D55" s="240"/>
      <c r="E55" s="207"/>
      <c r="F55" s="208"/>
      <c r="G55" s="208"/>
      <c r="H55" s="208"/>
      <c r="I55" s="215"/>
      <c r="J55" s="57"/>
      <c r="K55" s="58"/>
      <c r="L55" s="58"/>
      <c r="M55" s="58"/>
      <c r="N55" s="59"/>
      <c r="O55" s="216"/>
    </row>
    <row r="56" spans="1:15" ht="24" customHeight="1" thickBot="1">
      <c r="A56" s="172" t="s">
        <v>106</v>
      </c>
      <c r="B56" s="238" t="s">
        <v>107</v>
      </c>
      <c r="C56" s="239"/>
      <c r="D56" s="240"/>
      <c r="E56" s="207"/>
      <c r="F56" s="208"/>
      <c r="G56" s="208"/>
      <c r="H56" s="208"/>
      <c r="I56" s="215"/>
      <c r="J56" s="57"/>
      <c r="K56" s="58"/>
      <c r="L56" s="58"/>
      <c r="M56" s="58"/>
      <c r="N56" s="59"/>
      <c r="O56" s="221"/>
    </row>
    <row r="57" spans="1:15" ht="15.75" thickBot="1">
      <c r="A57" s="145">
        <f>COUNTA(A49:A56)</f>
        <v>8</v>
      </c>
      <c r="B57" s="68"/>
      <c r="C57" s="69"/>
      <c r="D57" s="146"/>
      <c r="E57" s="147"/>
      <c r="F57" s="148"/>
      <c r="G57" s="148"/>
      <c r="H57" s="148"/>
      <c r="I57" s="148"/>
      <c r="J57" s="148"/>
      <c r="K57" s="148"/>
      <c r="L57" s="148"/>
      <c r="M57" s="148"/>
      <c r="N57" s="148"/>
      <c r="O57" s="149"/>
    </row>
    <row r="58" spans="1:15" ht="15.75" thickBot="1">
      <c r="A58" s="248"/>
      <c r="B58" s="249"/>
      <c r="C58" s="249"/>
      <c r="D58" s="249"/>
      <c r="E58" s="249"/>
      <c r="F58" s="249"/>
      <c r="G58" s="249"/>
      <c r="H58" s="249"/>
      <c r="I58" s="249"/>
      <c r="J58" s="249"/>
      <c r="K58" s="249"/>
      <c r="L58" s="249"/>
      <c r="M58" s="249"/>
      <c r="N58" s="249"/>
      <c r="O58" s="250"/>
    </row>
    <row r="59" spans="1:15" ht="15.75" thickBot="1">
      <c r="A59" s="43"/>
      <c r="B59" s="257" t="s">
        <v>108</v>
      </c>
      <c r="C59" s="258"/>
      <c r="D59" s="259"/>
      <c r="E59" s="44"/>
      <c r="F59" s="40"/>
      <c r="G59" s="37"/>
      <c r="H59" s="37"/>
      <c r="I59" s="38"/>
      <c r="J59" s="57"/>
      <c r="K59" s="58"/>
      <c r="L59" s="58"/>
      <c r="M59" s="58"/>
      <c r="N59" s="59"/>
      <c r="O59" s="53" t="s">
        <v>14</v>
      </c>
    </row>
    <row r="60" spans="1:15" ht="15.75" thickBot="1">
      <c r="A60" s="131" t="s">
        <v>109</v>
      </c>
      <c r="B60" s="238" t="s">
        <v>110</v>
      </c>
      <c r="C60" s="239"/>
      <c r="D60" s="240"/>
      <c r="E60" s="207"/>
      <c r="F60" s="208"/>
      <c r="G60" s="208"/>
      <c r="H60" s="208"/>
      <c r="I60" s="215"/>
      <c r="J60" s="57"/>
      <c r="K60" s="58"/>
      <c r="L60" s="58"/>
      <c r="M60" s="58"/>
      <c r="N60" s="59"/>
      <c r="O60" s="216"/>
    </row>
    <row r="61" spans="1:15" ht="15.75" thickBot="1">
      <c r="A61" s="131" t="s">
        <v>111</v>
      </c>
      <c r="B61" s="238" t="s">
        <v>112</v>
      </c>
      <c r="C61" s="239"/>
      <c r="D61" s="240"/>
      <c r="E61" s="207"/>
      <c r="F61" s="208"/>
      <c r="G61" s="208"/>
      <c r="H61" s="208"/>
      <c r="I61" s="215"/>
      <c r="J61" s="57"/>
      <c r="K61" s="58"/>
      <c r="L61" s="58"/>
      <c r="M61" s="58"/>
      <c r="N61" s="59"/>
      <c r="O61" s="216"/>
    </row>
    <row r="62" spans="1:15" ht="15.75" thickBot="1">
      <c r="A62" s="131" t="s">
        <v>113</v>
      </c>
      <c r="B62" s="238" t="s">
        <v>76</v>
      </c>
      <c r="C62" s="239"/>
      <c r="D62" s="240"/>
      <c r="E62" s="207"/>
      <c r="F62" s="208"/>
      <c r="G62" s="208"/>
      <c r="H62" s="208"/>
      <c r="I62" s="215"/>
      <c r="J62" s="57"/>
      <c r="K62" s="58"/>
      <c r="L62" s="58"/>
      <c r="M62" s="58"/>
      <c r="N62" s="59"/>
      <c r="O62" s="216"/>
    </row>
    <row r="63" spans="1:15" ht="15.75" thickBot="1">
      <c r="A63" s="131" t="s">
        <v>114</v>
      </c>
      <c r="B63" s="238" t="s">
        <v>78</v>
      </c>
      <c r="C63" s="239"/>
      <c r="D63" s="240"/>
      <c r="E63" s="207"/>
      <c r="F63" s="208"/>
      <c r="G63" s="208"/>
      <c r="H63" s="208"/>
      <c r="I63" s="215"/>
      <c r="J63" s="57"/>
      <c r="K63" s="58"/>
      <c r="L63" s="58"/>
      <c r="M63" s="58"/>
      <c r="N63" s="59"/>
      <c r="O63" s="216"/>
    </row>
    <row r="64" spans="1:15" ht="15.75" thickBot="1">
      <c r="A64" s="131" t="s">
        <v>115</v>
      </c>
      <c r="B64" s="238" t="s">
        <v>116</v>
      </c>
      <c r="C64" s="239"/>
      <c r="D64" s="240"/>
      <c r="E64" s="207"/>
      <c r="F64" s="208"/>
      <c r="G64" s="208"/>
      <c r="H64" s="208"/>
      <c r="I64" s="215"/>
      <c r="J64" s="57"/>
      <c r="K64" s="58"/>
      <c r="L64" s="58"/>
      <c r="M64" s="58"/>
      <c r="N64" s="59"/>
      <c r="O64" s="216"/>
    </row>
    <row r="65" spans="1:15" ht="36.75" customHeight="1" thickBot="1">
      <c r="A65" s="131" t="s">
        <v>117</v>
      </c>
      <c r="B65" s="238" t="s">
        <v>118</v>
      </c>
      <c r="C65" s="239"/>
      <c r="D65" s="240"/>
      <c r="E65" s="207"/>
      <c r="F65" s="208"/>
      <c r="G65" s="208"/>
      <c r="H65" s="208"/>
      <c r="I65" s="215"/>
      <c r="J65" s="57"/>
      <c r="K65" s="58"/>
      <c r="L65" s="58"/>
      <c r="M65" s="58"/>
      <c r="N65" s="59"/>
      <c r="O65" s="221"/>
    </row>
    <row r="66" spans="1:15" ht="15.75" thickBot="1">
      <c r="A66" s="145">
        <f>COUNTA(A60:A65)</f>
        <v>6</v>
      </c>
      <c r="B66" s="68"/>
      <c r="C66" s="69"/>
      <c r="D66" s="146"/>
      <c r="E66" s="147"/>
      <c r="F66" s="148"/>
      <c r="G66" s="148"/>
      <c r="H66" s="148"/>
      <c r="I66" s="148"/>
      <c r="J66" s="148"/>
      <c r="K66" s="148"/>
      <c r="L66" s="148"/>
      <c r="M66" s="148"/>
      <c r="N66" s="148"/>
      <c r="O66" s="149"/>
    </row>
    <row r="67" spans="1:15" ht="15.75" thickBot="1">
      <c r="A67" s="248"/>
      <c r="B67" s="249"/>
      <c r="C67" s="249"/>
      <c r="D67" s="249"/>
      <c r="E67" s="249"/>
      <c r="F67" s="249"/>
      <c r="G67" s="249"/>
      <c r="H67" s="249"/>
      <c r="I67" s="249"/>
      <c r="J67" s="249"/>
      <c r="K67" s="249"/>
      <c r="L67" s="249"/>
      <c r="M67" s="249"/>
      <c r="N67" s="249"/>
      <c r="O67" s="250"/>
    </row>
    <row r="68" spans="1:15" ht="15.75" thickBot="1">
      <c r="A68" s="42"/>
      <c r="B68" s="257" t="s">
        <v>119</v>
      </c>
      <c r="C68" s="257"/>
      <c r="D68" s="260"/>
      <c r="E68" s="39"/>
      <c r="F68" s="40"/>
      <c r="G68" s="37"/>
      <c r="H68" s="37"/>
      <c r="I68" s="38"/>
      <c r="J68" s="57"/>
      <c r="K68" s="58"/>
      <c r="L68" s="58"/>
      <c r="M68" s="58"/>
      <c r="N68" s="59"/>
      <c r="O68" s="53" t="s">
        <v>14</v>
      </c>
    </row>
    <row r="69" spans="1:15" ht="15.75" thickBot="1">
      <c r="A69" s="173" t="s">
        <v>120</v>
      </c>
      <c r="B69" s="238" t="s">
        <v>121</v>
      </c>
      <c r="C69" s="239"/>
      <c r="D69" s="240"/>
      <c r="E69" s="222"/>
      <c r="F69" s="208"/>
      <c r="G69" s="208"/>
      <c r="H69" s="208"/>
      <c r="I69" s="215"/>
      <c r="J69" s="57"/>
      <c r="K69" s="58"/>
      <c r="L69" s="58"/>
      <c r="M69" s="58"/>
      <c r="N69" s="59"/>
      <c r="O69" s="216"/>
    </row>
    <row r="70" spans="1:15" ht="27.75" customHeight="1" thickBot="1">
      <c r="A70" s="173" t="s">
        <v>122</v>
      </c>
      <c r="B70" s="238" t="s">
        <v>123</v>
      </c>
      <c r="C70" s="239"/>
      <c r="D70" s="240"/>
      <c r="E70" s="222"/>
      <c r="F70" s="208"/>
      <c r="G70" s="208"/>
      <c r="H70" s="208"/>
      <c r="I70" s="215"/>
      <c r="J70" s="57"/>
      <c r="K70" s="58"/>
      <c r="L70" s="58"/>
      <c r="M70" s="58"/>
      <c r="N70" s="59"/>
      <c r="O70" s="216"/>
    </row>
    <row r="71" spans="1:15" ht="15.75" thickBot="1">
      <c r="A71" s="173" t="s">
        <v>124</v>
      </c>
      <c r="B71" s="238" t="s">
        <v>125</v>
      </c>
      <c r="C71" s="239"/>
      <c r="D71" s="240"/>
      <c r="E71" s="222"/>
      <c r="F71" s="208"/>
      <c r="G71" s="208"/>
      <c r="H71" s="208"/>
      <c r="I71" s="215"/>
      <c r="J71" s="57"/>
      <c r="K71" s="58"/>
      <c r="L71" s="58"/>
      <c r="M71" s="58"/>
      <c r="N71" s="59"/>
      <c r="O71" s="216"/>
    </row>
    <row r="72" spans="1:15" ht="24.75" customHeight="1" thickBot="1">
      <c r="A72" s="173" t="s">
        <v>126</v>
      </c>
      <c r="B72" s="238" t="s">
        <v>127</v>
      </c>
      <c r="C72" s="239"/>
      <c r="D72" s="240"/>
      <c r="E72" s="222"/>
      <c r="F72" s="208"/>
      <c r="G72" s="208"/>
      <c r="H72" s="208"/>
      <c r="I72" s="215"/>
      <c r="J72" s="57"/>
      <c r="K72" s="58"/>
      <c r="L72" s="58"/>
      <c r="M72" s="58"/>
      <c r="N72" s="59"/>
      <c r="O72" s="216"/>
    </row>
    <row r="73" spans="1:15" ht="22.5" customHeight="1" thickBot="1">
      <c r="A73" s="173" t="s">
        <v>128</v>
      </c>
      <c r="B73" s="238" t="s">
        <v>129</v>
      </c>
      <c r="C73" s="239"/>
      <c r="D73" s="240"/>
      <c r="E73" s="222"/>
      <c r="F73" s="208"/>
      <c r="G73" s="208"/>
      <c r="H73" s="208"/>
      <c r="I73" s="215"/>
      <c r="J73" s="57"/>
      <c r="K73" s="58"/>
      <c r="L73" s="58"/>
      <c r="M73" s="58"/>
      <c r="N73" s="59"/>
      <c r="O73" s="216"/>
    </row>
    <row r="74" spans="1:15" ht="21.75" customHeight="1" thickBot="1">
      <c r="A74" s="173" t="s">
        <v>130</v>
      </c>
      <c r="B74" s="238" t="s">
        <v>131</v>
      </c>
      <c r="C74" s="239"/>
      <c r="D74" s="240"/>
      <c r="E74" s="223"/>
      <c r="F74" s="208"/>
      <c r="G74" s="208"/>
      <c r="H74" s="208"/>
      <c r="I74" s="215"/>
      <c r="J74" s="57"/>
      <c r="K74" s="58"/>
      <c r="L74" s="58"/>
      <c r="M74" s="58"/>
      <c r="N74" s="59"/>
      <c r="O74" s="221"/>
    </row>
    <row r="75" spans="1:15" ht="15.75" thickBot="1">
      <c r="A75" s="145">
        <f>COUNTA(A69:A74)</f>
        <v>6</v>
      </c>
      <c r="B75" s="121"/>
      <c r="C75" s="122"/>
      <c r="D75" s="146"/>
      <c r="E75" s="147"/>
      <c r="F75" s="148"/>
      <c r="G75" s="148"/>
      <c r="H75" s="148"/>
      <c r="I75" s="148"/>
      <c r="J75" s="148"/>
      <c r="K75" s="148"/>
      <c r="L75" s="148"/>
      <c r="M75" s="148"/>
      <c r="N75" s="148"/>
      <c r="O75" s="149"/>
    </row>
    <row r="76" spans="1:15" ht="15.75" thickBot="1">
      <c r="A76" s="248"/>
      <c r="B76" s="249"/>
      <c r="C76" s="249"/>
      <c r="D76" s="249"/>
      <c r="E76" s="249"/>
      <c r="F76" s="249"/>
      <c r="G76" s="249"/>
      <c r="H76" s="249"/>
      <c r="I76" s="249"/>
      <c r="J76" s="249"/>
      <c r="K76" s="249"/>
      <c r="L76" s="249"/>
      <c r="M76" s="249"/>
      <c r="N76" s="249"/>
      <c r="O76" s="250"/>
    </row>
    <row r="77" spans="1:15" ht="15.75" thickBot="1">
      <c r="A77" s="43"/>
      <c r="B77" s="257" t="s">
        <v>132</v>
      </c>
      <c r="C77" s="258"/>
      <c r="D77" s="259"/>
      <c r="E77" s="44"/>
      <c r="F77" s="40"/>
      <c r="G77" s="37"/>
      <c r="H77" s="37"/>
      <c r="I77" s="38"/>
      <c r="J77" s="57"/>
      <c r="K77" s="58"/>
      <c r="L77" s="58"/>
      <c r="M77" s="58"/>
      <c r="N77" s="59"/>
      <c r="O77" s="53" t="s">
        <v>14</v>
      </c>
    </row>
    <row r="78" spans="1:15" ht="15.75" thickBot="1">
      <c r="A78" s="131" t="s">
        <v>133</v>
      </c>
      <c r="B78" s="238" t="s">
        <v>134</v>
      </c>
      <c r="C78" s="239"/>
      <c r="D78" s="240"/>
      <c r="E78" s="207"/>
      <c r="F78" s="208"/>
      <c r="G78" s="208"/>
      <c r="H78" s="208"/>
      <c r="I78" s="215"/>
      <c r="J78" s="57"/>
      <c r="K78" s="58"/>
      <c r="L78" s="58"/>
      <c r="M78" s="58"/>
      <c r="N78" s="59"/>
      <c r="O78" s="216"/>
    </row>
    <row r="79" spans="1:15" ht="15.75" thickBot="1">
      <c r="A79" s="131" t="s">
        <v>135</v>
      </c>
      <c r="B79" s="238" t="s">
        <v>136</v>
      </c>
      <c r="C79" s="239"/>
      <c r="D79" s="240"/>
      <c r="E79" s="207"/>
      <c r="F79" s="208"/>
      <c r="G79" s="208"/>
      <c r="H79" s="208"/>
      <c r="I79" s="215"/>
      <c r="J79" s="57"/>
      <c r="K79" s="58"/>
      <c r="L79" s="58"/>
      <c r="M79" s="58"/>
      <c r="N79" s="59"/>
      <c r="O79" s="216"/>
    </row>
    <row r="80" spans="1:15" ht="25.5" customHeight="1" thickBot="1">
      <c r="A80" s="131" t="s">
        <v>137</v>
      </c>
      <c r="B80" s="238" t="s">
        <v>138</v>
      </c>
      <c r="C80" s="239"/>
      <c r="D80" s="240"/>
      <c r="E80" s="207"/>
      <c r="F80" s="208"/>
      <c r="G80" s="208"/>
      <c r="H80" s="208"/>
      <c r="I80" s="215"/>
      <c r="J80" s="57"/>
      <c r="K80" s="58"/>
      <c r="L80" s="58"/>
      <c r="M80" s="58"/>
      <c r="N80" s="59"/>
      <c r="O80" s="216"/>
    </row>
    <row r="81" spans="1:15" ht="23.25" customHeight="1" thickBot="1">
      <c r="A81" s="131" t="s">
        <v>139</v>
      </c>
      <c r="B81" s="238" t="s">
        <v>140</v>
      </c>
      <c r="C81" s="239"/>
      <c r="D81" s="240"/>
      <c r="E81" s="207"/>
      <c r="F81" s="208"/>
      <c r="G81" s="208"/>
      <c r="H81" s="208"/>
      <c r="I81" s="215"/>
      <c r="J81" s="57"/>
      <c r="K81" s="58"/>
      <c r="L81" s="58"/>
      <c r="M81" s="58"/>
      <c r="N81" s="59"/>
      <c r="O81" s="216"/>
    </row>
    <row r="82" spans="1:15" ht="35.25" customHeight="1" thickBot="1">
      <c r="A82" s="131" t="s">
        <v>141</v>
      </c>
      <c r="B82" s="238" t="s">
        <v>142</v>
      </c>
      <c r="C82" s="239"/>
      <c r="D82" s="240"/>
      <c r="E82" s="207"/>
      <c r="F82" s="208"/>
      <c r="G82" s="208"/>
      <c r="H82" s="208"/>
      <c r="I82" s="215"/>
      <c r="J82" s="57"/>
      <c r="K82" s="58"/>
      <c r="L82" s="58"/>
      <c r="M82" s="58"/>
      <c r="N82" s="59"/>
      <c r="O82" s="216"/>
    </row>
    <row r="83" spans="1:15" ht="15.75" thickBot="1">
      <c r="A83" s="131" t="s">
        <v>143</v>
      </c>
      <c r="B83" s="238" t="s">
        <v>144</v>
      </c>
      <c r="C83" s="239"/>
      <c r="D83" s="240"/>
      <c r="E83" s="207"/>
      <c r="F83" s="208"/>
      <c r="G83" s="208"/>
      <c r="H83" s="208"/>
      <c r="I83" s="215"/>
      <c r="J83" s="57"/>
      <c r="K83" s="58"/>
      <c r="L83" s="58"/>
      <c r="M83" s="58"/>
      <c r="N83" s="59"/>
      <c r="O83" s="221"/>
    </row>
    <row r="84" spans="1:15" ht="15.75" thickBot="1">
      <c r="A84" s="145">
        <f>COUNTA(A78:A83)</f>
        <v>6</v>
      </c>
      <c r="B84" s="68"/>
      <c r="C84" s="69"/>
      <c r="D84" s="146"/>
      <c r="E84" s="147"/>
      <c r="F84" s="148"/>
      <c r="G84" s="148"/>
      <c r="H84" s="148"/>
      <c r="I84" s="148"/>
      <c r="J84" s="148"/>
      <c r="K84" s="148"/>
      <c r="L84" s="148"/>
      <c r="M84" s="148"/>
      <c r="N84" s="148"/>
      <c r="O84" s="149"/>
    </row>
    <row r="85" spans="1:15" ht="15.75" thickBot="1">
      <c r="A85" s="248"/>
      <c r="B85" s="249"/>
      <c r="C85" s="249"/>
      <c r="D85" s="249"/>
      <c r="E85" s="249"/>
      <c r="F85" s="249"/>
      <c r="G85" s="249"/>
      <c r="H85" s="249"/>
      <c r="I85" s="249"/>
      <c r="J85" s="249"/>
      <c r="K85" s="249"/>
      <c r="L85" s="249"/>
      <c r="M85" s="249"/>
      <c r="N85" s="249"/>
      <c r="O85" s="250"/>
    </row>
    <row r="86" spans="1:15" ht="15.75" thickBot="1">
      <c r="A86" s="43"/>
      <c r="B86" s="257" t="s">
        <v>145</v>
      </c>
      <c r="C86" s="258"/>
      <c r="D86" s="259"/>
      <c r="E86" s="44"/>
      <c r="F86" s="40"/>
      <c r="G86" s="37"/>
      <c r="H86" s="37"/>
      <c r="I86" s="38"/>
      <c r="J86" s="57"/>
      <c r="K86" s="58"/>
      <c r="L86" s="58"/>
      <c r="M86" s="58"/>
      <c r="N86" s="59"/>
      <c r="O86" s="53" t="s">
        <v>14</v>
      </c>
    </row>
    <row r="87" spans="1:15" ht="23.25" customHeight="1" thickBot="1">
      <c r="A87" s="131" t="s">
        <v>146</v>
      </c>
      <c r="B87" s="238" t="s">
        <v>147</v>
      </c>
      <c r="C87" s="239"/>
      <c r="D87" s="240"/>
      <c r="E87" s="207"/>
      <c r="F87" s="208"/>
      <c r="G87" s="208"/>
      <c r="H87" s="208"/>
      <c r="I87" s="215"/>
      <c r="J87" s="57"/>
      <c r="K87" s="58"/>
      <c r="L87" s="58"/>
      <c r="M87" s="58"/>
      <c r="N87" s="59"/>
      <c r="O87" s="216"/>
    </row>
    <row r="88" spans="1:15" ht="15.75" thickBot="1">
      <c r="A88" s="131" t="s">
        <v>148</v>
      </c>
      <c r="B88" s="238" t="s">
        <v>149</v>
      </c>
      <c r="C88" s="239"/>
      <c r="D88" s="240"/>
      <c r="E88" s="207"/>
      <c r="F88" s="208"/>
      <c r="G88" s="208"/>
      <c r="H88" s="208"/>
      <c r="I88" s="215"/>
      <c r="J88" s="57"/>
      <c r="K88" s="58"/>
      <c r="L88" s="58"/>
      <c r="M88" s="58"/>
      <c r="N88" s="59"/>
      <c r="O88" s="216"/>
    </row>
    <row r="89" spans="1:15" ht="15.75" thickBot="1">
      <c r="A89" s="131" t="s">
        <v>150</v>
      </c>
      <c r="B89" s="238" t="s">
        <v>151</v>
      </c>
      <c r="C89" s="239"/>
      <c r="D89" s="240"/>
      <c r="E89" s="207"/>
      <c r="F89" s="208"/>
      <c r="G89" s="208"/>
      <c r="H89" s="208"/>
      <c r="I89" s="215"/>
      <c r="J89" s="57"/>
      <c r="K89" s="58"/>
      <c r="L89" s="58"/>
      <c r="M89" s="58"/>
      <c r="N89" s="59"/>
      <c r="O89" s="216"/>
    </row>
    <row r="90" spans="1:15" ht="15.75" thickBot="1">
      <c r="A90" s="131" t="s">
        <v>152</v>
      </c>
      <c r="B90" s="238" t="s">
        <v>153</v>
      </c>
      <c r="C90" s="239"/>
      <c r="D90" s="240"/>
      <c r="E90" s="207"/>
      <c r="F90" s="208"/>
      <c r="G90" s="208"/>
      <c r="H90" s="208"/>
      <c r="I90" s="215"/>
      <c r="J90" s="57"/>
      <c r="K90" s="58"/>
      <c r="L90" s="58"/>
      <c r="M90" s="58"/>
      <c r="N90" s="59"/>
      <c r="O90" s="216"/>
    </row>
    <row r="91" spans="1:15" ht="15.75" thickBot="1">
      <c r="A91" s="131" t="s">
        <v>154</v>
      </c>
      <c r="B91" s="238" t="s">
        <v>155</v>
      </c>
      <c r="C91" s="239"/>
      <c r="D91" s="240"/>
      <c r="E91" s="207"/>
      <c r="F91" s="208"/>
      <c r="G91" s="208"/>
      <c r="H91" s="208"/>
      <c r="I91" s="215"/>
      <c r="J91" s="57"/>
      <c r="K91" s="58"/>
      <c r="L91" s="58"/>
      <c r="M91" s="58"/>
      <c r="N91" s="59"/>
      <c r="O91" s="216"/>
    </row>
    <row r="92" spans="1:15" ht="34.5" customHeight="1" thickBot="1">
      <c r="A92" s="131" t="s">
        <v>156</v>
      </c>
      <c r="B92" s="238" t="s">
        <v>157</v>
      </c>
      <c r="C92" s="239"/>
      <c r="D92" s="240"/>
      <c r="E92" s="207"/>
      <c r="F92" s="208"/>
      <c r="G92" s="208"/>
      <c r="H92" s="208"/>
      <c r="I92" s="215"/>
      <c r="J92" s="57"/>
      <c r="K92" s="58"/>
      <c r="L92" s="58"/>
      <c r="M92" s="58"/>
      <c r="N92" s="59"/>
      <c r="O92" s="216"/>
    </row>
    <row r="93" spans="1:15" ht="33" customHeight="1" thickBot="1">
      <c r="A93" s="131" t="s">
        <v>158</v>
      </c>
      <c r="B93" s="238" t="s">
        <v>159</v>
      </c>
      <c r="C93" s="239"/>
      <c r="D93" s="240"/>
      <c r="E93" s="207"/>
      <c r="F93" s="208"/>
      <c r="G93" s="208"/>
      <c r="H93" s="208"/>
      <c r="I93" s="215"/>
      <c r="J93" s="57"/>
      <c r="K93" s="58"/>
      <c r="L93" s="58"/>
      <c r="M93" s="58"/>
      <c r="N93" s="59"/>
      <c r="O93" s="216"/>
    </row>
    <row r="94" spans="1:15" ht="15.75" thickBot="1">
      <c r="A94" s="131" t="s">
        <v>160</v>
      </c>
      <c r="B94" s="238" t="s">
        <v>161</v>
      </c>
      <c r="C94" s="239"/>
      <c r="D94" s="240"/>
      <c r="E94" s="207"/>
      <c r="F94" s="208"/>
      <c r="G94" s="208"/>
      <c r="H94" s="208"/>
      <c r="I94" s="215"/>
      <c r="J94" s="57"/>
      <c r="K94" s="58"/>
      <c r="L94" s="58"/>
      <c r="M94" s="58"/>
      <c r="N94" s="59"/>
      <c r="O94" s="216"/>
    </row>
    <row r="95" spans="1:15" ht="15.75" thickBot="1">
      <c r="A95" s="131" t="s">
        <v>162</v>
      </c>
      <c r="B95" s="238" t="s">
        <v>163</v>
      </c>
      <c r="C95" s="239"/>
      <c r="D95" s="240"/>
      <c r="E95" s="207"/>
      <c r="F95" s="208"/>
      <c r="G95" s="208"/>
      <c r="H95" s="208"/>
      <c r="I95" s="215"/>
      <c r="J95" s="57"/>
      <c r="K95" s="58"/>
      <c r="L95" s="58"/>
      <c r="M95" s="58"/>
      <c r="N95" s="59"/>
      <c r="O95" s="216"/>
    </row>
    <row r="96" spans="1:15" ht="15.75" thickBot="1">
      <c r="A96" s="131" t="s">
        <v>164</v>
      </c>
      <c r="B96" s="238" t="s">
        <v>165</v>
      </c>
      <c r="C96" s="239"/>
      <c r="D96" s="240"/>
      <c r="E96" s="214"/>
      <c r="F96" s="208"/>
      <c r="G96" s="208"/>
      <c r="H96" s="208"/>
      <c r="I96" s="215"/>
      <c r="J96" s="57"/>
      <c r="K96" s="58"/>
      <c r="L96" s="58"/>
      <c r="M96" s="58"/>
      <c r="N96" s="59"/>
      <c r="O96" s="221"/>
    </row>
    <row r="97" spans="1:15" ht="15.75" thickBot="1">
      <c r="A97" s="145">
        <f>COUNTA(A87:A96)</f>
        <v>10</v>
      </c>
      <c r="B97" s="123"/>
      <c r="C97" s="124"/>
      <c r="D97" s="146"/>
      <c r="E97" s="147"/>
      <c r="F97" s="148"/>
      <c r="G97" s="148"/>
      <c r="H97" s="148"/>
      <c r="I97" s="148"/>
      <c r="J97" s="148"/>
      <c r="K97" s="148"/>
      <c r="L97" s="148"/>
      <c r="M97" s="148"/>
      <c r="N97" s="148"/>
      <c r="O97" s="149"/>
    </row>
    <row r="98" spans="1:15" ht="15.75" thickBot="1">
      <c r="A98" s="248"/>
      <c r="B98" s="249"/>
      <c r="C98" s="249"/>
      <c r="D98" s="249"/>
      <c r="E98" s="249"/>
      <c r="F98" s="249"/>
      <c r="G98" s="249"/>
      <c r="H98" s="249"/>
      <c r="I98" s="249"/>
      <c r="J98" s="249"/>
      <c r="K98" s="249"/>
      <c r="L98" s="249"/>
      <c r="M98" s="249"/>
      <c r="N98" s="249"/>
      <c r="O98" s="250"/>
    </row>
    <row r="99" spans="1:15" ht="15.75" thickBot="1">
      <c r="A99" s="43"/>
      <c r="B99" s="257" t="s">
        <v>166</v>
      </c>
      <c r="C99" s="258"/>
      <c r="D99" s="259"/>
      <c r="E99" s="44"/>
      <c r="F99" s="40"/>
      <c r="G99" s="37"/>
      <c r="H99" s="37"/>
      <c r="I99" s="38"/>
      <c r="J99" s="57"/>
      <c r="K99" s="58"/>
      <c r="L99" s="58"/>
      <c r="M99" s="58"/>
      <c r="N99" s="59"/>
      <c r="O99" s="53" t="s">
        <v>14</v>
      </c>
    </row>
    <row r="100" spans="1:15" ht="36.75" customHeight="1" thickBot="1">
      <c r="A100" s="131" t="s">
        <v>167</v>
      </c>
      <c r="B100" s="238" t="s">
        <v>168</v>
      </c>
      <c r="C100" s="239"/>
      <c r="D100" s="240"/>
      <c r="E100" s="207"/>
      <c r="F100" s="208"/>
      <c r="G100" s="208"/>
      <c r="H100" s="208"/>
      <c r="I100" s="208"/>
      <c r="J100" s="57"/>
      <c r="K100" s="58"/>
      <c r="L100" s="58"/>
      <c r="M100" s="58"/>
      <c r="N100" s="59"/>
      <c r="O100" s="216"/>
    </row>
    <row r="101" spans="1:15" ht="24" customHeight="1" thickBot="1">
      <c r="A101" s="131" t="s">
        <v>169</v>
      </c>
      <c r="B101" s="238" t="s">
        <v>170</v>
      </c>
      <c r="C101" s="239"/>
      <c r="D101" s="240"/>
      <c r="E101" s="207"/>
      <c r="F101" s="208"/>
      <c r="G101" s="208"/>
      <c r="H101" s="208"/>
      <c r="I101" s="208"/>
      <c r="J101" s="57"/>
      <c r="K101" s="58"/>
      <c r="L101" s="58"/>
      <c r="M101" s="58"/>
      <c r="N101" s="59"/>
      <c r="O101" s="216"/>
    </row>
    <row r="102" spans="1:15" ht="15.75" thickBot="1">
      <c r="A102" s="131" t="s">
        <v>171</v>
      </c>
      <c r="B102" s="238" t="s">
        <v>172</v>
      </c>
      <c r="C102" s="239"/>
      <c r="D102" s="240"/>
      <c r="E102" s="207"/>
      <c r="F102" s="208"/>
      <c r="G102" s="208"/>
      <c r="H102" s="208"/>
      <c r="I102" s="208"/>
      <c r="J102" s="57"/>
      <c r="K102" s="58"/>
      <c r="L102" s="58"/>
      <c r="M102" s="58"/>
      <c r="N102" s="59"/>
      <c r="O102" s="216"/>
    </row>
    <row r="103" spans="1:15" ht="26.25" customHeight="1" thickBot="1">
      <c r="A103" s="131" t="s">
        <v>173</v>
      </c>
      <c r="B103" s="238" t="s">
        <v>174</v>
      </c>
      <c r="C103" s="239"/>
      <c r="D103" s="240"/>
      <c r="E103" s="207"/>
      <c r="F103" s="208"/>
      <c r="G103" s="208"/>
      <c r="H103" s="208"/>
      <c r="I103" s="208"/>
      <c r="J103" s="57"/>
      <c r="K103" s="58"/>
      <c r="L103" s="58"/>
      <c r="M103" s="58"/>
      <c r="N103" s="59"/>
      <c r="O103" s="216"/>
    </row>
    <row r="104" spans="1:15" ht="22.5" customHeight="1" thickBot="1">
      <c r="A104" s="131" t="s">
        <v>175</v>
      </c>
      <c r="B104" s="238" t="s">
        <v>176</v>
      </c>
      <c r="C104" s="239"/>
      <c r="D104" s="240"/>
      <c r="E104" s="207"/>
      <c r="F104" s="208"/>
      <c r="G104" s="208"/>
      <c r="H104" s="208"/>
      <c r="I104" s="208"/>
      <c r="J104" s="57"/>
      <c r="K104" s="58"/>
      <c r="L104" s="58"/>
      <c r="M104" s="58"/>
      <c r="N104" s="59"/>
      <c r="O104" s="216"/>
    </row>
    <row r="105" spans="1:15" ht="24.75" customHeight="1" thickBot="1">
      <c r="A105" s="131" t="s">
        <v>177</v>
      </c>
      <c r="B105" s="238" t="s">
        <v>178</v>
      </c>
      <c r="C105" s="239"/>
      <c r="D105" s="240"/>
      <c r="E105" s="207"/>
      <c r="F105" s="208"/>
      <c r="G105" s="208"/>
      <c r="H105" s="208"/>
      <c r="I105" s="208"/>
      <c r="J105" s="57"/>
      <c r="K105" s="58"/>
      <c r="L105" s="58"/>
      <c r="M105" s="58"/>
      <c r="N105" s="59"/>
      <c r="O105" s="216"/>
    </row>
    <row r="106" spans="1:15" ht="23.25" customHeight="1" thickBot="1">
      <c r="A106" s="131" t="s">
        <v>179</v>
      </c>
      <c r="B106" s="238" t="s">
        <v>180</v>
      </c>
      <c r="C106" s="239"/>
      <c r="D106" s="240"/>
      <c r="E106" s="207"/>
      <c r="F106" s="208"/>
      <c r="G106" s="208"/>
      <c r="H106" s="208"/>
      <c r="I106" s="208"/>
      <c r="J106" s="57"/>
      <c r="K106" s="58"/>
      <c r="L106" s="58"/>
      <c r="M106" s="58"/>
      <c r="N106" s="59"/>
      <c r="O106" s="216"/>
    </row>
    <row r="107" spans="1:15" ht="15.75" thickBot="1">
      <c r="A107" s="131" t="s">
        <v>181</v>
      </c>
      <c r="B107" s="238" t="s">
        <v>182</v>
      </c>
      <c r="C107" s="239"/>
      <c r="D107" s="240"/>
      <c r="E107" s="207"/>
      <c r="F107" s="208"/>
      <c r="G107" s="208"/>
      <c r="H107" s="208"/>
      <c r="I107" s="208"/>
      <c r="J107" s="57"/>
      <c r="K107" s="58"/>
      <c r="L107" s="58"/>
      <c r="M107" s="58"/>
      <c r="N107" s="59"/>
      <c r="O107" s="216"/>
    </row>
    <row r="108" spans="1:15" ht="23.25" customHeight="1" thickBot="1">
      <c r="A108" s="131" t="s">
        <v>183</v>
      </c>
      <c r="B108" s="238" t="s">
        <v>184</v>
      </c>
      <c r="C108" s="239"/>
      <c r="D108" s="240"/>
      <c r="E108" s="207"/>
      <c r="F108" s="208"/>
      <c r="G108" s="208"/>
      <c r="H108" s="208"/>
      <c r="I108" s="208"/>
      <c r="J108" s="57"/>
      <c r="K108" s="58"/>
      <c r="L108" s="58"/>
      <c r="M108" s="58"/>
      <c r="N108" s="59"/>
      <c r="O108" s="216"/>
    </row>
    <row r="109" spans="1:15" ht="23.25" customHeight="1" thickBot="1">
      <c r="A109" s="131" t="s">
        <v>185</v>
      </c>
      <c r="B109" s="238" t="s">
        <v>186</v>
      </c>
      <c r="C109" s="239"/>
      <c r="D109" s="240"/>
      <c r="E109" s="207"/>
      <c r="F109" s="208"/>
      <c r="G109" s="208"/>
      <c r="H109" s="208"/>
      <c r="I109" s="208"/>
      <c r="J109" s="57"/>
      <c r="K109" s="58"/>
      <c r="L109" s="58"/>
      <c r="M109" s="58"/>
      <c r="N109" s="59"/>
      <c r="O109" s="221"/>
    </row>
    <row r="110" spans="1:15" ht="15.75" thickBot="1">
      <c r="A110" s="145">
        <f>COUNTA(A99:A109)</f>
        <v>10</v>
      </c>
      <c r="B110" s="123"/>
      <c r="C110" s="124"/>
      <c r="D110" s="146"/>
      <c r="E110" s="147"/>
      <c r="F110" s="148"/>
      <c r="G110" s="148"/>
      <c r="H110" s="148"/>
      <c r="I110" s="148"/>
      <c r="J110" s="148"/>
      <c r="K110" s="148"/>
      <c r="L110" s="148"/>
      <c r="M110" s="148"/>
      <c r="N110" s="148"/>
      <c r="O110" s="149"/>
    </row>
    <row r="111" spans="1:15" ht="15.75" thickBot="1">
      <c r="A111" s="248"/>
      <c r="B111" s="249"/>
      <c r="C111" s="249"/>
      <c r="D111" s="249"/>
      <c r="E111" s="249"/>
      <c r="F111" s="249"/>
      <c r="G111" s="249"/>
      <c r="H111" s="249"/>
      <c r="I111" s="249"/>
      <c r="J111" s="249"/>
      <c r="K111" s="249"/>
      <c r="L111" s="249"/>
      <c r="M111" s="249"/>
      <c r="N111" s="249"/>
      <c r="O111" s="250"/>
    </row>
    <row r="112" spans="1:15" ht="15.75" thickBot="1">
      <c r="A112" s="43"/>
      <c r="B112" s="257" t="s">
        <v>187</v>
      </c>
      <c r="C112" s="258"/>
      <c r="D112" s="259"/>
      <c r="E112" s="44"/>
      <c r="F112" s="40"/>
      <c r="G112" s="37"/>
      <c r="H112" s="37"/>
      <c r="I112" s="38"/>
      <c r="J112" s="57"/>
      <c r="K112" s="58"/>
      <c r="L112" s="58"/>
      <c r="M112" s="58"/>
      <c r="N112" s="59"/>
      <c r="O112" s="53" t="s">
        <v>14</v>
      </c>
    </row>
    <row r="113" spans="1:15" ht="24" customHeight="1" thickBot="1">
      <c r="A113" s="131" t="s">
        <v>188</v>
      </c>
      <c r="B113" s="238" t="s">
        <v>189</v>
      </c>
      <c r="C113" s="239"/>
      <c r="D113" s="240"/>
      <c r="E113" s="207"/>
      <c r="F113" s="208"/>
      <c r="G113" s="208"/>
      <c r="H113" s="208"/>
      <c r="I113" s="215"/>
      <c r="J113" s="57"/>
      <c r="K113" s="58"/>
      <c r="L113" s="58"/>
      <c r="M113" s="58"/>
      <c r="N113" s="59"/>
      <c r="O113" s="216"/>
    </row>
    <row r="114" spans="1:15" ht="15.75" thickBot="1">
      <c r="A114" s="131" t="s">
        <v>190</v>
      </c>
      <c r="B114" s="238" t="s">
        <v>191</v>
      </c>
      <c r="C114" s="239"/>
      <c r="D114" s="240"/>
      <c r="E114" s="207"/>
      <c r="F114" s="208"/>
      <c r="G114" s="208"/>
      <c r="H114" s="208"/>
      <c r="I114" s="215"/>
      <c r="J114" s="57"/>
      <c r="K114" s="58"/>
      <c r="L114" s="58"/>
      <c r="M114" s="58"/>
      <c r="N114" s="59"/>
      <c r="O114" s="216"/>
    </row>
    <row r="115" spans="1:15" ht="24" customHeight="1" thickBot="1">
      <c r="A115" s="131" t="s">
        <v>192</v>
      </c>
      <c r="B115" s="238" t="s">
        <v>193</v>
      </c>
      <c r="C115" s="239"/>
      <c r="D115" s="240"/>
      <c r="E115" s="207"/>
      <c r="F115" s="208"/>
      <c r="G115" s="208"/>
      <c r="H115" s="208"/>
      <c r="I115" s="215"/>
      <c r="J115" s="57"/>
      <c r="K115" s="58"/>
      <c r="L115" s="58"/>
      <c r="M115" s="58"/>
      <c r="N115" s="59"/>
      <c r="O115" s="216"/>
    </row>
    <row r="116" spans="1:15" ht="15.75" thickBot="1">
      <c r="A116" s="131" t="s">
        <v>194</v>
      </c>
      <c r="B116" s="238" t="s">
        <v>195</v>
      </c>
      <c r="C116" s="239"/>
      <c r="D116" s="240"/>
      <c r="E116" s="207"/>
      <c r="F116" s="208"/>
      <c r="G116" s="208"/>
      <c r="H116" s="208"/>
      <c r="I116" s="215"/>
      <c r="J116" s="57"/>
      <c r="K116" s="58"/>
      <c r="L116" s="58"/>
      <c r="M116" s="58"/>
      <c r="N116" s="59"/>
      <c r="O116" s="216"/>
    </row>
    <row r="117" spans="1:15" ht="24.75" customHeight="1" thickBot="1">
      <c r="A117" s="131" t="s">
        <v>196</v>
      </c>
      <c r="B117" s="238" t="s">
        <v>197</v>
      </c>
      <c r="C117" s="239"/>
      <c r="D117" s="240"/>
      <c r="E117" s="207"/>
      <c r="F117" s="208"/>
      <c r="G117" s="208"/>
      <c r="H117" s="208"/>
      <c r="I117" s="215"/>
      <c r="J117" s="57"/>
      <c r="K117" s="58"/>
      <c r="L117" s="58"/>
      <c r="M117" s="58"/>
      <c r="N117" s="59"/>
      <c r="O117" s="216"/>
    </row>
    <row r="118" spans="1:15" ht="23.25" customHeight="1" thickBot="1">
      <c r="A118" s="131" t="s">
        <v>198</v>
      </c>
      <c r="B118" s="238" t="s">
        <v>199</v>
      </c>
      <c r="C118" s="239"/>
      <c r="D118" s="240"/>
      <c r="E118" s="207"/>
      <c r="F118" s="208"/>
      <c r="G118" s="208"/>
      <c r="H118" s="208"/>
      <c r="I118" s="208"/>
      <c r="J118" s="57"/>
      <c r="K118" s="58"/>
      <c r="L118" s="58"/>
      <c r="M118" s="58"/>
      <c r="N118" s="59"/>
      <c r="O118" s="216"/>
    </row>
    <row r="119" spans="1:15" ht="24.75" customHeight="1" thickBot="1">
      <c r="A119" s="131" t="s">
        <v>200</v>
      </c>
      <c r="B119" s="238" t="s">
        <v>201</v>
      </c>
      <c r="C119" s="239"/>
      <c r="D119" s="240"/>
      <c r="E119" s="207"/>
      <c r="F119" s="208"/>
      <c r="G119" s="208"/>
      <c r="H119" s="208"/>
      <c r="I119" s="208"/>
      <c r="J119" s="57"/>
      <c r="K119" s="58"/>
      <c r="L119" s="58"/>
      <c r="M119" s="58"/>
      <c r="N119" s="59"/>
      <c r="O119" s="221"/>
    </row>
    <row r="120" spans="1:15" ht="15.75" thickBot="1">
      <c r="A120" s="145">
        <f>COUNTA(A113:A119)</f>
        <v>7</v>
      </c>
      <c r="B120" s="68"/>
      <c r="C120" s="69"/>
      <c r="D120" s="146"/>
      <c r="E120" s="147"/>
      <c r="F120" s="148"/>
      <c r="G120" s="148"/>
      <c r="H120" s="148"/>
      <c r="I120" s="148"/>
      <c r="J120" s="148"/>
      <c r="K120" s="148"/>
      <c r="L120" s="148"/>
      <c r="M120" s="148"/>
      <c r="N120" s="148"/>
      <c r="O120" s="149"/>
    </row>
    <row r="121" spans="1:15" ht="15.75" thickBot="1">
      <c r="A121" s="248"/>
      <c r="B121" s="249"/>
      <c r="C121" s="249"/>
      <c r="D121" s="249"/>
      <c r="E121" s="249"/>
      <c r="F121" s="249"/>
      <c r="G121" s="249"/>
      <c r="H121" s="249"/>
      <c r="I121" s="249"/>
      <c r="J121" s="249"/>
      <c r="K121" s="249"/>
      <c r="L121" s="249"/>
      <c r="M121" s="249"/>
      <c r="N121" s="249"/>
      <c r="O121" s="250"/>
    </row>
    <row r="122" spans="1:15" ht="15.75" thickBot="1">
      <c r="A122" s="43"/>
      <c r="B122" s="257" t="s">
        <v>202</v>
      </c>
      <c r="C122" s="258"/>
      <c r="D122" s="259"/>
      <c r="E122" s="44"/>
      <c r="F122" s="40"/>
      <c r="G122" s="37"/>
      <c r="H122" s="37"/>
      <c r="I122" s="38"/>
      <c r="J122" s="57"/>
      <c r="K122" s="58"/>
      <c r="L122" s="58"/>
      <c r="M122" s="58"/>
      <c r="N122" s="59"/>
      <c r="O122" s="53" t="s">
        <v>14</v>
      </c>
    </row>
    <row r="123" spans="1:15" ht="15.75" thickBot="1">
      <c r="A123" s="131" t="s">
        <v>203</v>
      </c>
      <c r="B123" s="238" t="s">
        <v>204</v>
      </c>
      <c r="C123" s="239"/>
      <c r="D123" s="240"/>
      <c r="E123" s="207"/>
      <c r="F123" s="208"/>
      <c r="G123" s="208"/>
      <c r="H123" s="208"/>
      <c r="I123" s="215"/>
      <c r="J123" s="57"/>
      <c r="K123" s="58"/>
      <c r="L123" s="58"/>
      <c r="M123" s="58"/>
      <c r="N123" s="59"/>
      <c r="O123" s="216"/>
    </row>
    <row r="124" spans="1:15" ht="21.75" customHeight="1" thickBot="1">
      <c r="A124" s="131" t="s">
        <v>205</v>
      </c>
      <c r="B124" s="238" t="s">
        <v>206</v>
      </c>
      <c r="C124" s="239"/>
      <c r="D124" s="240"/>
      <c r="E124" s="207"/>
      <c r="F124" s="208"/>
      <c r="G124" s="208"/>
      <c r="H124" s="208"/>
      <c r="I124" s="215"/>
      <c r="J124" s="57"/>
      <c r="K124" s="58"/>
      <c r="L124" s="58"/>
      <c r="M124" s="58"/>
      <c r="N124" s="59"/>
      <c r="O124" s="216"/>
    </row>
    <row r="125" spans="1:15" ht="32.25" customHeight="1" thickBot="1">
      <c r="A125" s="131" t="s">
        <v>207</v>
      </c>
      <c r="B125" s="238" t="s">
        <v>208</v>
      </c>
      <c r="C125" s="239"/>
      <c r="D125" s="240"/>
      <c r="E125" s="207"/>
      <c r="F125" s="208"/>
      <c r="G125" s="208"/>
      <c r="H125" s="208"/>
      <c r="I125" s="215"/>
      <c r="J125" s="57"/>
      <c r="K125" s="58"/>
      <c r="L125" s="58"/>
      <c r="M125" s="58"/>
      <c r="N125" s="59"/>
      <c r="O125" s="216"/>
    </row>
    <row r="126" spans="1:15" ht="15.75" thickBot="1">
      <c r="A126" s="131" t="s">
        <v>209</v>
      </c>
      <c r="B126" s="238" t="s">
        <v>210</v>
      </c>
      <c r="C126" s="239"/>
      <c r="D126" s="240"/>
      <c r="E126" s="207"/>
      <c r="F126" s="208"/>
      <c r="G126" s="208"/>
      <c r="H126" s="208"/>
      <c r="I126" s="215"/>
      <c r="J126" s="57"/>
      <c r="K126" s="58"/>
      <c r="L126" s="58"/>
      <c r="M126" s="58"/>
      <c r="N126" s="59"/>
      <c r="O126" s="216"/>
    </row>
    <row r="127" spans="1:15" ht="15.75" thickBot="1">
      <c r="A127" s="131" t="s">
        <v>211</v>
      </c>
      <c r="B127" s="238" t="s">
        <v>212</v>
      </c>
      <c r="C127" s="239"/>
      <c r="D127" s="240"/>
      <c r="E127" s="207"/>
      <c r="F127" s="208"/>
      <c r="G127" s="208"/>
      <c r="H127" s="208"/>
      <c r="I127" s="215"/>
      <c r="J127" s="57"/>
      <c r="K127" s="58"/>
      <c r="L127" s="58"/>
      <c r="M127" s="58"/>
      <c r="N127" s="59"/>
      <c r="O127" s="216"/>
    </row>
    <row r="128" spans="1:15" ht="15.75" thickBot="1">
      <c r="A128" s="131" t="s">
        <v>213</v>
      </c>
      <c r="B128" s="238" t="s">
        <v>214</v>
      </c>
      <c r="C128" s="239"/>
      <c r="D128" s="240"/>
      <c r="E128" s="207"/>
      <c r="F128" s="208"/>
      <c r="G128" s="208"/>
      <c r="H128" s="208"/>
      <c r="I128" s="215"/>
      <c r="J128" s="57"/>
      <c r="K128" s="58"/>
      <c r="L128" s="58"/>
      <c r="M128" s="58"/>
      <c r="N128" s="59"/>
      <c r="O128" s="216"/>
    </row>
    <row r="129" spans="1:15" ht="15.75" thickBot="1">
      <c r="A129" s="131" t="s">
        <v>215</v>
      </c>
      <c r="B129" s="238" t="s">
        <v>216</v>
      </c>
      <c r="C129" s="239"/>
      <c r="D129" s="240"/>
      <c r="E129" s="207"/>
      <c r="F129" s="208"/>
      <c r="G129" s="208"/>
      <c r="H129" s="208"/>
      <c r="I129" s="215"/>
      <c r="J129" s="57"/>
      <c r="K129" s="58"/>
      <c r="L129" s="58"/>
      <c r="M129" s="58"/>
      <c r="N129" s="59"/>
      <c r="O129" s="216"/>
    </row>
    <row r="130" spans="1:15" ht="15.75" thickBot="1">
      <c r="A130" s="131" t="s">
        <v>217</v>
      </c>
      <c r="B130" s="238" t="s">
        <v>218</v>
      </c>
      <c r="C130" s="239"/>
      <c r="D130" s="240"/>
      <c r="E130" s="207"/>
      <c r="F130" s="208"/>
      <c r="G130" s="208"/>
      <c r="H130" s="208"/>
      <c r="I130" s="215"/>
      <c r="J130" s="57"/>
      <c r="K130" s="58"/>
      <c r="L130" s="58"/>
      <c r="M130" s="58"/>
      <c r="N130" s="59"/>
      <c r="O130" s="216"/>
    </row>
    <row r="131" spans="1:15" ht="26.25" customHeight="1" thickBot="1">
      <c r="A131" s="131" t="s">
        <v>219</v>
      </c>
      <c r="B131" s="238" t="s">
        <v>220</v>
      </c>
      <c r="C131" s="239"/>
      <c r="D131" s="240"/>
      <c r="E131" s="207"/>
      <c r="F131" s="208"/>
      <c r="G131" s="208"/>
      <c r="H131" s="208"/>
      <c r="I131" s="215"/>
      <c r="J131" s="57"/>
      <c r="K131" s="58"/>
      <c r="L131" s="58"/>
      <c r="M131" s="58"/>
      <c r="N131" s="59"/>
      <c r="O131" s="216"/>
    </row>
    <row r="132" spans="1:15" ht="23.25" customHeight="1" thickBot="1">
      <c r="A132" s="131" t="s">
        <v>221</v>
      </c>
      <c r="B132" s="238" t="s">
        <v>222</v>
      </c>
      <c r="C132" s="239"/>
      <c r="D132" s="240"/>
      <c r="E132" s="207"/>
      <c r="F132" s="208"/>
      <c r="G132" s="208"/>
      <c r="H132" s="208"/>
      <c r="I132" s="215"/>
      <c r="J132" s="57"/>
      <c r="K132" s="58"/>
      <c r="L132" s="58"/>
      <c r="M132" s="58"/>
      <c r="N132" s="59"/>
      <c r="O132" s="221"/>
    </row>
    <row r="133" spans="1:15" customFormat="1" ht="15.75" thickBot="1">
      <c r="A133" s="145">
        <f>COUNTA(A123:A132)</f>
        <v>10</v>
      </c>
      <c r="B133" s="169"/>
      <c r="C133" s="170"/>
      <c r="D133" s="146"/>
      <c r="E133" s="147"/>
      <c r="F133" s="148"/>
      <c r="G133" s="148"/>
      <c r="H133" s="148"/>
      <c r="I133" s="148"/>
      <c r="J133" s="148"/>
      <c r="K133" s="148"/>
      <c r="L133" s="148"/>
      <c r="M133" s="148"/>
      <c r="N133" s="148"/>
      <c r="O133" s="149"/>
    </row>
    <row r="134" spans="1:15" ht="15.75" thickBot="1">
      <c r="A134" s="248"/>
      <c r="B134" s="249"/>
      <c r="C134" s="249"/>
      <c r="D134" s="249"/>
      <c r="E134" s="249"/>
      <c r="F134" s="249"/>
      <c r="G134" s="249"/>
      <c r="H134" s="249"/>
      <c r="I134" s="249"/>
      <c r="J134" s="249"/>
      <c r="K134" s="249"/>
      <c r="L134" s="249"/>
      <c r="M134" s="249"/>
      <c r="N134" s="249"/>
      <c r="O134" s="250"/>
    </row>
    <row r="135" spans="1:15" ht="15.75" thickBot="1">
      <c r="A135" s="43"/>
      <c r="B135" s="257" t="s">
        <v>223</v>
      </c>
      <c r="C135" s="258"/>
      <c r="D135" s="259"/>
      <c r="E135" s="44"/>
      <c r="F135" s="40"/>
      <c r="G135" s="37"/>
      <c r="H135" s="37"/>
      <c r="I135" s="38"/>
      <c r="J135" s="57"/>
      <c r="K135" s="58"/>
      <c r="L135" s="58"/>
      <c r="M135" s="58"/>
      <c r="N135" s="59"/>
      <c r="O135" s="53" t="s">
        <v>14</v>
      </c>
    </row>
    <row r="136" spans="1:15" ht="23.25" customHeight="1" thickBot="1">
      <c r="A136" s="131" t="s">
        <v>224</v>
      </c>
      <c r="B136" s="238" t="s">
        <v>225</v>
      </c>
      <c r="C136" s="239"/>
      <c r="D136" s="240"/>
      <c r="E136" s="207"/>
      <c r="F136" s="208"/>
      <c r="G136" s="208"/>
      <c r="H136" s="208"/>
      <c r="I136" s="215"/>
      <c r="J136" s="57"/>
      <c r="K136" s="58"/>
      <c r="L136" s="58"/>
      <c r="M136" s="58"/>
      <c r="N136" s="59"/>
      <c r="O136" s="216"/>
    </row>
    <row r="137" spans="1:15" ht="23.25" customHeight="1" thickBot="1">
      <c r="A137" s="131" t="s">
        <v>226</v>
      </c>
      <c r="B137" s="238" t="s">
        <v>227</v>
      </c>
      <c r="C137" s="239"/>
      <c r="D137" s="240"/>
      <c r="E137" s="207"/>
      <c r="F137" s="208"/>
      <c r="G137" s="208"/>
      <c r="H137" s="208"/>
      <c r="I137" s="215"/>
      <c r="J137" s="57"/>
      <c r="K137" s="58"/>
      <c r="L137" s="58"/>
      <c r="M137" s="58"/>
      <c r="N137" s="59"/>
      <c r="O137" s="216"/>
    </row>
    <row r="138" spans="1:15" ht="23.25" customHeight="1" thickBot="1">
      <c r="A138" s="131" t="s">
        <v>228</v>
      </c>
      <c r="B138" s="238" t="s">
        <v>229</v>
      </c>
      <c r="C138" s="239"/>
      <c r="D138" s="240"/>
      <c r="E138" s="207"/>
      <c r="F138" s="208"/>
      <c r="G138" s="208"/>
      <c r="H138" s="208"/>
      <c r="I138" s="215"/>
      <c r="J138" s="57"/>
      <c r="K138" s="58"/>
      <c r="L138" s="58"/>
      <c r="M138" s="58"/>
      <c r="N138" s="59"/>
      <c r="O138" s="216"/>
    </row>
    <row r="139" spans="1:15" ht="15.75" thickBot="1">
      <c r="A139" s="131" t="s">
        <v>230</v>
      </c>
      <c r="B139" s="238" t="s">
        <v>231</v>
      </c>
      <c r="C139" s="239"/>
      <c r="D139" s="240"/>
      <c r="E139" s="207"/>
      <c r="F139" s="208"/>
      <c r="G139" s="208"/>
      <c r="H139" s="208"/>
      <c r="I139" s="215"/>
      <c r="J139" s="57"/>
      <c r="K139" s="58"/>
      <c r="L139" s="58"/>
      <c r="M139" s="58"/>
      <c r="N139" s="59"/>
      <c r="O139" s="216"/>
    </row>
    <row r="140" spans="1:15" ht="15.75" thickBot="1">
      <c r="A140" s="131" t="s">
        <v>232</v>
      </c>
      <c r="B140" s="238" t="s">
        <v>233</v>
      </c>
      <c r="C140" s="239"/>
      <c r="D140" s="240"/>
      <c r="E140" s="207"/>
      <c r="F140" s="208"/>
      <c r="G140" s="208"/>
      <c r="H140" s="208"/>
      <c r="I140" s="215"/>
      <c r="J140" s="57"/>
      <c r="K140" s="58"/>
      <c r="L140" s="58"/>
      <c r="M140" s="58"/>
      <c r="N140" s="59"/>
      <c r="O140" s="221"/>
    </row>
    <row r="141" spans="1:15" ht="15.75" thickBot="1">
      <c r="A141" s="145">
        <f>COUNTA(A136:A140)</f>
        <v>5</v>
      </c>
      <c r="B141" s="68"/>
      <c r="C141" s="69"/>
      <c r="D141" s="146"/>
      <c r="E141" s="147"/>
      <c r="F141" s="148"/>
      <c r="G141" s="148"/>
      <c r="H141" s="148"/>
      <c r="I141" s="148"/>
      <c r="J141" s="148"/>
      <c r="K141" s="148"/>
      <c r="L141" s="148"/>
      <c r="M141" s="148"/>
      <c r="N141" s="148"/>
      <c r="O141" s="17"/>
    </row>
    <row r="142" spans="1:15" ht="15.75" thickBot="1">
      <c r="A142" s="248"/>
      <c r="B142" s="249"/>
      <c r="C142" s="249"/>
      <c r="D142" s="249"/>
      <c r="E142" s="249"/>
      <c r="F142" s="249"/>
      <c r="G142" s="249"/>
      <c r="H142" s="249"/>
      <c r="I142" s="249"/>
      <c r="J142" s="249"/>
      <c r="K142" s="249"/>
      <c r="L142" s="249"/>
      <c r="M142" s="249"/>
      <c r="N142" s="249"/>
      <c r="O142" s="250"/>
    </row>
    <row r="143" spans="1:15" ht="15.75" thickBot="1">
      <c r="A143" s="43"/>
      <c r="B143" s="257" t="s">
        <v>234</v>
      </c>
      <c r="C143" s="258"/>
      <c r="D143" s="259"/>
      <c r="E143" s="44"/>
      <c r="F143" s="40"/>
      <c r="G143" s="37"/>
      <c r="H143" s="37"/>
      <c r="I143" s="38"/>
      <c r="J143" s="57"/>
      <c r="K143" s="58"/>
      <c r="L143" s="58"/>
      <c r="M143" s="58"/>
      <c r="N143" s="59"/>
      <c r="O143" s="53" t="s">
        <v>14</v>
      </c>
    </row>
    <row r="144" spans="1:15" ht="23.25" customHeight="1" thickBot="1">
      <c r="A144" s="131" t="s">
        <v>235</v>
      </c>
      <c r="B144" s="238" t="s">
        <v>236</v>
      </c>
      <c r="C144" s="239"/>
      <c r="D144" s="240"/>
      <c r="E144" s="207"/>
      <c r="F144" s="208"/>
      <c r="G144" s="208"/>
      <c r="H144" s="208"/>
      <c r="I144" s="215"/>
      <c r="J144" s="57"/>
      <c r="K144" s="58"/>
      <c r="L144" s="58"/>
      <c r="M144" s="58"/>
      <c r="N144" s="59"/>
      <c r="O144" s="216"/>
    </row>
    <row r="145" spans="1:15" ht="23.25" customHeight="1" thickBot="1">
      <c r="A145" s="131" t="s">
        <v>237</v>
      </c>
      <c r="B145" s="238" t="s">
        <v>238</v>
      </c>
      <c r="C145" s="239"/>
      <c r="D145" s="240"/>
      <c r="E145" s="207"/>
      <c r="F145" s="208"/>
      <c r="G145" s="208"/>
      <c r="H145" s="208"/>
      <c r="I145" s="215"/>
      <c r="J145" s="57"/>
      <c r="K145" s="58"/>
      <c r="L145" s="58"/>
      <c r="M145" s="58"/>
      <c r="N145" s="59"/>
      <c r="O145" s="216"/>
    </row>
    <row r="146" spans="1:15" ht="15.75" thickBot="1">
      <c r="A146" s="131" t="s">
        <v>239</v>
      </c>
      <c r="B146" s="238" t="s">
        <v>240</v>
      </c>
      <c r="C146" s="239"/>
      <c r="D146" s="240"/>
      <c r="E146" s="207"/>
      <c r="F146" s="208"/>
      <c r="G146" s="208"/>
      <c r="H146" s="208"/>
      <c r="I146" s="208"/>
      <c r="J146" s="57"/>
      <c r="K146" s="58"/>
      <c r="L146" s="58"/>
      <c r="M146" s="58"/>
      <c r="N146" s="59"/>
      <c r="O146" s="221"/>
    </row>
    <row r="147" spans="1:15" ht="15.75" thickBot="1">
      <c r="A147" s="145">
        <f>COUNTA(A144:A146)</f>
        <v>3</v>
      </c>
      <c r="B147" s="68"/>
      <c r="C147" s="69"/>
      <c r="D147" s="146"/>
      <c r="E147" s="147"/>
      <c r="F147" s="148"/>
      <c r="G147" s="148"/>
      <c r="H147" s="148"/>
      <c r="I147" s="148"/>
      <c r="J147" s="148"/>
      <c r="K147" s="148"/>
      <c r="L147" s="148"/>
      <c r="M147" s="148"/>
      <c r="N147" s="148"/>
      <c r="O147" s="149"/>
    </row>
    <row r="148" spans="1:15" ht="15.75" thickBot="1">
      <c r="A148" s="248"/>
      <c r="B148" s="249"/>
      <c r="C148" s="249"/>
      <c r="D148" s="249"/>
      <c r="E148" s="249"/>
      <c r="F148" s="249"/>
      <c r="G148" s="249"/>
      <c r="H148" s="249"/>
      <c r="I148" s="249"/>
      <c r="J148" s="249"/>
      <c r="K148" s="249"/>
      <c r="L148" s="249"/>
      <c r="M148" s="249"/>
      <c r="N148" s="249"/>
      <c r="O148" s="250"/>
    </row>
    <row r="149" spans="1:15" ht="15.75" thickBot="1">
      <c r="A149" s="43"/>
      <c r="B149" s="257" t="s">
        <v>241</v>
      </c>
      <c r="C149" s="258"/>
      <c r="D149" s="259"/>
      <c r="E149" s="44"/>
      <c r="F149" s="40"/>
      <c r="G149" s="37"/>
      <c r="H149" s="37"/>
      <c r="I149" s="38"/>
      <c r="J149" s="57"/>
      <c r="K149" s="58"/>
      <c r="L149" s="58"/>
      <c r="M149" s="58"/>
      <c r="N149" s="59"/>
      <c r="O149" s="53" t="s">
        <v>14</v>
      </c>
    </row>
    <row r="150" spans="1:15" ht="23.25" customHeight="1" thickBot="1">
      <c r="A150" s="131" t="s">
        <v>242</v>
      </c>
      <c r="B150" s="238" t="s">
        <v>243</v>
      </c>
      <c r="C150" s="239"/>
      <c r="D150" s="240"/>
      <c r="E150" s="207"/>
      <c r="F150" s="208"/>
      <c r="G150" s="208"/>
      <c r="H150" s="208"/>
      <c r="I150" s="215"/>
      <c r="J150" s="57"/>
      <c r="K150" s="58"/>
      <c r="L150" s="58"/>
      <c r="M150" s="58"/>
      <c r="N150" s="59"/>
      <c r="O150" s="216"/>
    </row>
    <row r="151" spans="1:15" ht="24.75" customHeight="1" thickBot="1">
      <c r="A151" s="131" t="s">
        <v>244</v>
      </c>
      <c r="B151" s="238" t="s">
        <v>245</v>
      </c>
      <c r="C151" s="239"/>
      <c r="D151" s="240"/>
      <c r="E151" s="207"/>
      <c r="F151" s="208"/>
      <c r="G151" s="208"/>
      <c r="H151" s="208"/>
      <c r="I151" s="215"/>
      <c r="J151" s="57"/>
      <c r="K151" s="58"/>
      <c r="L151" s="58"/>
      <c r="M151" s="58"/>
      <c r="N151" s="59"/>
      <c r="O151" s="216"/>
    </row>
    <row r="152" spans="1:15" ht="23.25" customHeight="1" thickBot="1">
      <c r="A152" s="131" t="s">
        <v>246</v>
      </c>
      <c r="B152" s="238" t="s">
        <v>247</v>
      </c>
      <c r="C152" s="239"/>
      <c r="D152" s="240"/>
      <c r="E152" s="207"/>
      <c r="F152" s="208"/>
      <c r="G152" s="208"/>
      <c r="H152" s="208"/>
      <c r="I152" s="215"/>
      <c r="J152" s="57"/>
      <c r="K152" s="58"/>
      <c r="L152" s="58"/>
      <c r="M152" s="58"/>
      <c r="N152" s="59"/>
      <c r="O152" s="216"/>
    </row>
    <row r="153" spans="1:15" ht="22.5" customHeight="1" thickBot="1">
      <c r="A153" s="131" t="s">
        <v>248</v>
      </c>
      <c r="B153" s="238" t="s">
        <v>249</v>
      </c>
      <c r="C153" s="239"/>
      <c r="D153" s="240"/>
      <c r="E153" s="207"/>
      <c r="F153" s="208"/>
      <c r="G153" s="208"/>
      <c r="H153" s="208"/>
      <c r="I153" s="208"/>
      <c r="J153" s="57"/>
      <c r="K153" s="58"/>
      <c r="L153" s="58"/>
      <c r="M153" s="58"/>
      <c r="N153" s="59"/>
      <c r="O153" s="216"/>
    </row>
    <row r="154" spans="1:15" ht="33" customHeight="1" thickBot="1">
      <c r="A154" s="131" t="s">
        <v>250</v>
      </c>
      <c r="B154" s="238" t="s">
        <v>251</v>
      </c>
      <c r="C154" s="239"/>
      <c r="D154" s="240"/>
      <c r="E154" s="207"/>
      <c r="F154" s="208"/>
      <c r="G154" s="208"/>
      <c r="H154" s="208"/>
      <c r="I154" s="208"/>
      <c r="J154" s="57"/>
      <c r="K154" s="58"/>
      <c r="L154" s="58"/>
      <c r="M154" s="58"/>
      <c r="N154" s="59"/>
      <c r="O154" s="221"/>
    </row>
    <row r="155" spans="1:15" ht="15.75" thickBot="1">
      <c r="A155" s="145">
        <f>COUNTA(A150:A154)</f>
        <v>5</v>
      </c>
      <c r="B155" s="68"/>
      <c r="C155" s="69"/>
      <c r="D155" s="146"/>
      <c r="E155" s="147"/>
      <c r="F155" s="148"/>
      <c r="G155" s="148"/>
      <c r="H155" s="148"/>
      <c r="I155" s="148"/>
      <c r="J155" s="148"/>
      <c r="K155" s="148"/>
      <c r="L155" s="148"/>
      <c r="M155" s="148"/>
      <c r="N155" s="148"/>
      <c r="O155" s="149"/>
    </row>
    <row r="156" spans="1:15" ht="15.75" thickBot="1">
      <c r="A156" s="248"/>
      <c r="B156" s="249"/>
      <c r="C156" s="249"/>
      <c r="D156" s="249"/>
      <c r="E156" s="249"/>
      <c r="F156" s="249"/>
      <c r="G156" s="249"/>
      <c r="H156" s="249"/>
      <c r="I156" s="249"/>
      <c r="J156" s="249"/>
      <c r="K156" s="249"/>
      <c r="L156" s="249"/>
      <c r="M156" s="249"/>
      <c r="N156" s="249"/>
      <c r="O156" s="250"/>
    </row>
    <row r="157" spans="1:15" ht="15.75" thickBot="1">
      <c r="A157" s="43"/>
      <c r="B157" s="257" t="s">
        <v>252</v>
      </c>
      <c r="C157" s="258"/>
      <c r="D157" s="259"/>
      <c r="E157" s="44"/>
      <c r="F157" s="40"/>
      <c r="G157" s="37"/>
      <c r="H157" s="37"/>
      <c r="I157" s="38"/>
      <c r="J157" s="57"/>
      <c r="K157" s="58"/>
      <c r="L157" s="58"/>
      <c r="M157" s="58"/>
      <c r="N157" s="59"/>
      <c r="O157" s="53" t="s">
        <v>14</v>
      </c>
    </row>
    <row r="158" spans="1:15" ht="24.75" customHeight="1" thickBot="1">
      <c r="A158" s="131" t="s">
        <v>253</v>
      </c>
      <c r="B158" s="238" t="s">
        <v>254</v>
      </c>
      <c r="C158" s="239"/>
      <c r="D158" s="240"/>
      <c r="E158" s="207"/>
      <c r="F158" s="208"/>
      <c r="G158" s="208"/>
      <c r="H158" s="208"/>
      <c r="I158" s="215"/>
      <c r="J158" s="57"/>
      <c r="K158" s="58"/>
      <c r="L158" s="58"/>
      <c r="M158" s="58"/>
      <c r="N158" s="59"/>
      <c r="O158" s="216"/>
    </row>
    <row r="159" spans="1:15" ht="24.75" customHeight="1" thickBot="1">
      <c r="A159" s="131" t="s">
        <v>255</v>
      </c>
      <c r="B159" s="238" t="s">
        <v>256</v>
      </c>
      <c r="C159" s="239"/>
      <c r="D159" s="240"/>
      <c r="E159" s="207"/>
      <c r="F159" s="208"/>
      <c r="G159" s="208"/>
      <c r="H159" s="208"/>
      <c r="I159" s="215"/>
      <c r="J159" s="57"/>
      <c r="K159" s="58"/>
      <c r="L159" s="58"/>
      <c r="M159" s="58"/>
      <c r="N159" s="59"/>
      <c r="O159" s="216"/>
    </row>
    <row r="160" spans="1:15" ht="38.25" customHeight="1" thickBot="1">
      <c r="A160" s="131" t="s">
        <v>257</v>
      </c>
      <c r="B160" s="238" t="s">
        <v>258</v>
      </c>
      <c r="C160" s="239"/>
      <c r="D160" s="240"/>
      <c r="E160" s="207"/>
      <c r="F160" s="208"/>
      <c r="G160" s="208"/>
      <c r="H160" s="208"/>
      <c r="I160" s="215"/>
      <c r="J160" s="57"/>
      <c r="K160" s="58"/>
      <c r="L160" s="58"/>
      <c r="M160" s="58"/>
      <c r="N160" s="59"/>
      <c r="O160" s="216"/>
    </row>
    <row r="161" spans="1:15" ht="24.75" customHeight="1" thickBot="1">
      <c r="A161" s="131" t="s">
        <v>259</v>
      </c>
      <c r="B161" s="238" t="s">
        <v>260</v>
      </c>
      <c r="C161" s="239"/>
      <c r="D161" s="240"/>
      <c r="E161" s="207"/>
      <c r="F161" s="208"/>
      <c r="G161" s="208"/>
      <c r="H161" s="208"/>
      <c r="I161" s="215"/>
      <c r="J161" s="57"/>
      <c r="K161" s="58"/>
      <c r="L161" s="58"/>
      <c r="M161" s="58"/>
      <c r="N161" s="59"/>
      <c r="O161" s="216"/>
    </row>
    <row r="162" spans="1:15" ht="24.75" customHeight="1" thickBot="1">
      <c r="A162" s="131" t="s">
        <v>261</v>
      </c>
      <c r="B162" s="238" t="s">
        <v>262</v>
      </c>
      <c r="C162" s="239"/>
      <c r="D162" s="240"/>
      <c r="E162" s="207"/>
      <c r="F162" s="208"/>
      <c r="G162" s="208"/>
      <c r="H162" s="208"/>
      <c r="I162" s="215"/>
      <c r="J162" s="57"/>
      <c r="K162" s="58"/>
      <c r="L162" s="58"/>
      <c r="M162" s="58"/>
      <c r="N162" s="59"/>
      <c r="O162" s="216"/>
    </row>
    <row r="163" spans="1:15" ht="24.75" customHeight="1" thickBot="1">
      <c r="A163" s="131" t="s">
        <v>263</v>
      </c>
      <c r="B163" s="238" t="s">
        <v>264</v>
      </c>
      <c r="C163" s="239"/>
      <c r="D163" s="240"/>
      <c r="E163" s="207"/>
      <c r="F163" s="208"/>
      <c r="G163" s="208"/>
      <c r="H163" s="208"/>
      <c r="I163" s="215"/>
      <c r="J163" s="57"/>
      <c r="K163" s="58"/>
      <c r="L163" s="58"/>
      <c r="M163" s="58"/>
      <c r="N163" s="59"/>
      <c r="O163" s="221"/>
    </row>
    <row r="164" spans="1:15" ht="15.75" thickBot="1">
      <c r="A164" s="145">
        <f>COUNTA(A158:A163)</f>
        <v>6</v>
      </c>
      <c r="B164" s="68"/>
      <c r="C164" s="69"/>
      <c r="D164" s="146"/>
      <c r="E164" s="147"/>
      <c r="F164" s="148"/>
      <c r="G164" s="148"/>
      <c r="H164" s="148"/>
      <c r="I164" s="148"/>
      <c r="J164" s="148"/>
      <c r="K164" s="148"/>
      <c r="L164" s="148"/>
      <c r="M164" s="148"/>
      <c r="N164" s="148"/>
      <c r="O164" s="149"/>
    </row>
    <row r="165" spans="1:15" ht="15.75" thickBot="1">
      <c r="A165" s="248"/>
      <c r="B165" s="249"/>
      <c r="C165" s="249"/>
      <c r="D165" s="249"/>
      <c r="E165" s="249"/>
      <c r="F165" s="249"/>
      <c r="G165" s="249"/>
      <c r="H165" s="249"/>
      <c r="I165" s="249"/>
      <c r="J165" s="249"/>
      <c r="K165" s="249"/>
      <c r="L165" s="249"/>
      <c r="M165" s="249"/>
      <c r="N165" s="249"/>
      <c r="O165" s="250"/>
    </row>
    <row r="166" spans="1:15" ht="15.75" thickBot="1">
      <c r="A166" s="43"/>
      <c r="B166" s="257" t="s">
        <v>265</v>
      </c>
      <c r="C166" s="258"/>
      <c r="D166" s="259"/>
      <c r="E166" s="44"/>
      <c r="F166" s="40"/>
      <c r="G166" s="37"/>
      <c r="H166" s="37"/>
      <c r="I166" s="38"/>
      <c r="J166" s="57"/>
      <c r="K166" s="58"/>
      <c r="L166" s="58"/>
      <c r="M166" s="58"/>
      <c r="N166" s="59"/>
      <c r="O166" s="53" t="s">
        <v>14</v>
      </c>
    </row>
    <row r="167" spans="1:15" ht="15.75" thickBot="1">
      <c r="A167" s="131" t="s">
        <v>266</v>
      </c>
      <c r="B167" s="238" t="s">
        <v>267</v>
      </c>
      <c r="C167" s="239"/>
      <c r="D167" s="240"/>
      <c r="E167" s="207"/>
      <c r="F167" s="208"/>
      <c r="G167" s="208"/>
      <c r="H167" s="208"/>
      <c r="I167" s="215"/>
      <c r="J167" s="57"/>
      <c r="K167" s="58"/>
      <c r="L167" s="58"/>
      <c r="M167" s="58"/>
      <c r="N167" s="59"/>
      <c r="O167" s="216"/>
    </row>
    <row r="168" spans="1:15" ht="15.75" thickBot="1">
      <c r="A168" s="131" t="s">
        <v>268</v>
      </c>
      <c r="B168" s="238" t="s">
        <v>269</v>
      </c>
      <c r="C168" s="239"/>
      <c r="D168" s="240"/>
      <c r="E168" s="207"/>
      <c r="F168" s="208"/>
      <c r="G168" s="208"/>
      <c r="H168" s="208"/>
      <c r="I168" s="215"/>
      <c r="J168" s="57"/>
      <c r="K168" s="58"/>
      <c r="L168" s="58"/>
      <c r="M168" s="58"/>
      <c r="N168" s="59"/>
      <c r="O168" s="216"/>
    </row>
    <row r="169" spans="1:15" ht="26.25" customHeight="1" thickBot="1">
      <c r="A169" s="131" t="s">
        <v>270</v>
      </c>
      <c r="B169" s="238" t="s">
        <v>271</v>
      </c>
      <c r="C169" s="239"/>
      <c r="D169" s="240"/>
      <c r="E169" s="207"/>
      <c r="F169" s="208"/>
      <c r="G169" s="208"/>
      <c r="H169" s="208"/>
      <c r="I169" s="215"/>
      <c r="J169" s="57"/>
      <c r="K169" s="58"/>
      <c r="L169" s="58"/>
      <c r="M169" s="58"/>
      <c r="N169" s="59"/>
      <c r="O169" s="216"/>
    </row>
    <row r="170" spans="1:15" ht="15.75" thickBot="1">
      <c r="A170" s="131" t="s">
        <v>272</v>
      </c>
      <c r="B170" s="238" t="s">
        <v>273</v>
      </c>
      <c r="C170" s="239"/>
      <c r="D170" s="240"/>
      <c r="E170" s="207"/>
      <c r="F170" s="208"/>
      <c r="G170" s="208"/>
      <c r="H170" s="208"/>
      <c r="I170" s="215"/>
      <c r="J170" s="57"/>
      <c r="K170" s="58"/>
      <c r="L170" s="58"/>
      <c r="M170" s="58"/>
      <c r="N170" s="59"/>
      <c r="O170" s="216"/>
    </row>
    <row r="171" spans="1:15" ht="15.75" thickBot="1">
      <c r="A171" s="131" t="s">
        <v>274</v>
      </c>
      <c r="B171" s="238" t="s">
        <v>275</v>
      </c>
      <c r="C171" s="239"/>
      <c r="D171" s="240"/>
      <c r="E171" s="207"/>
      <c r="F171" s="208"/>
      <c r="G171" s="208"/>
      <c r="H171" s="208"/>
      <c r="I171" s="215"/>
      <c r="J171" s="57"/>
      <c r="K171" s="58"/>
      <c r="L171" s="58"/>
      <c r="M171" s="58"/>
      <c r="N171" s="59"/>
      <c r="O171" s="216"/>
    </row>
    <row r="172" spans="1:15" ht="15.75" thickBot="1">
      <c r="A172" s="131" t="s">
        <v>276</v>
      </c>
      <c r="B172" s="238" t="s">
        <v>277</v>
      </c>
      <c r="C172" s="239"/>
      <c r="D172" s="240"/>
      <c r="E172" s="207"/>
      <c r="F172" s="208"/>
      <c r="G172" s="208"/>
      <c r="H172" s="208"/>
      <c r="I172" s="215"/>
      <c r="J172" s="57"/>
      <c r="K172" s="58"/>
      <c r="L172" s="58"/>
      <c r="M172" s="58"/>
      <c r="N172" s="59"/>
      <c r="O172" s="216"/>
    </row>
    <row r="173" spans="1:15" ht="15.75" thickBot="1">
      <c r="A173" s="131" t="s">
        <v>278</v>
      </c>
      <c r="B173" s="238" t="s">
        <v>279</v>
      </c>
      <c r="C173" s="239"/>
      <c r="D173" s="240"/>
      <c r="E173" s="207"/>
      <c r="F173" s="208"/>
      <c r="G173" s="208"/>
      <c r="H173" s="208"/>
      <c r="I173" s="215"/>
      <c r="J173" s="57"/>
      <c r="K173" s="58"/>
      <c r="L173" s="58"/>
      <c r="M173" s="58"/>
      <c r="N173" s="59"/>
      <c r="O173" s="216"/>
    </row>
    <row r="174" spans="1:15" ht="15.75" thickBot="1">
      <c r="A174" s="131" t="s">
        <v>280</v>
      </c>
      <c r="B174" s="238" t="s">
        <v>281</v>
      </c>
      <c r="C174" s="239"/>
      <c r="D174" s="240"/>
      <c r="E174" s="207"/>
      <c r="F174" s="208"/>
      <c r="G174" s="208"/>
      <c r="H174" s="208"/>
      <c r="I174" s="215"/>
      <c r="J174" s="57"/>
      <c r="K174" s="58"/>
      <c r="L174" s="58"/>
      <c r="M174" s="58"/>
      <c r="N174" s="59"/>
      <c r="O174" s="221"/>
    </row>
    <row r="175" spans="1:15" ht="15.75" thickBot="1">
      <c r="A175" s="145">
        <f>COUNTA(A167:A174)</f>
        <v>8</v>
      </c>
      <c r="B175" s="68"/>
      <c r="C175" s="69"/>
      <c r="D175" s="146"/>
      <c r="E175" s="147"/>
      <c r="F175" s="148"/>
      <c r="G175" s="148"/>
      <c r="H175" s="148"/>
      <c r="I175" s="148"/>
      <c r="J175" s="148"/>
      <c r="K175" s="148"/>
      <c r="L175" s="148"/>
      <c r="M175" s="148"/>
      <c r="N175" s="148"/>
      <c r="O175" s="149"/>
    </row>
    <row r="176" spans="1:15" ht="15.75" thickBot="1">
      <c r="A176" s="248"/>
      <c r="B176" s="249"/>
      <c r="C176" s="249"/>
      <c r="D176" s="249"/>
      <c r="E176" s="249"/>
      <c r="F176" s="249"/>
      <c r="G176" s="249"/>
      <c r="H176" s="249"/>
      <c r="I176" s="249"/>
      <c r="J176" s="249"/>
      <c r="K176" s="249"/>
      <c r="L176" s="249"/>
      <c r="M176" s="249"/>
      <c r="N176" s="249"/>
      <c r="O176" s="250"/>
    </row>
    <row r="177" spans="1:15" ht="15.75" thickBot="1">
      <c r="A177" s="65"/>
      <c r="B177" s="264"/>
      <c r="C177" s="264"/>
      <c r="D177" s="264"/>
      <c r="E177" s="67"/>
      <c r="F177" s="66"/>
      <c r="G177" s="66"/>
      <c r="H177" s="66"/>
      <c r="I177" s="66"/>
      <c r="J177" s="57"/>
      <c r="K177" s="58"/>
      <c r="L177" s="58"/>
      <c r="M177" s="58"/>
      <c r="N177" s="59"/>
      <c r="O177" s="17"/>
    </row>
    <row r="178" spans="1:15" ht="15.75" thickBot="1">
      <c r="A178" s="248"/>
      <c r="B178" s="249"/>
      <c r="C178" s="249"/>
      <c r="D178" s="249"/>
      <c r="E178" s="249"/>
      <c r="F178" s="249"/>
      <c r="G178" s="249"/>
      <c r="H178" s="249"/>
      <c r="I178" s="249"/>
      <c r="J178" s="249"/>
      <c r="K178" s="249"/>
      <c r="L178" s="249"/>
      <c r="M178" s="249"/>
      <c r="N178" s="249"/>
      <c r="O178" s="250"/>
    </row>
    <row r="179" spans="1:15" ht="15.75" thickBot="1">
      <c r="A179" s="54"/>
      <c r="B179" s="54"/>
      <c r="C179" s="54"/>
      <c r="D179" s="54"/>
      <c r="E179" s="55"/>
      <c r="F179" s="55"/>
      <c r="G179" s="55"/>
      <c r="H179" s="55"/>
      <c r="I179" s="55"/>
      <c r="J179" s="54"/>
      <c r="K179" s="54"/>
      <c r="L179" s="54"/>
      <c r="M179" s="54"/>
      <c r="N179" s="54"/>
      <c r="O179" s="56"/>
    </row>
    <row r="180" spans="1:15" ht="174" thickBot="1">
      <c r="A180" s="2"/>
      <c r="B180" s="3"/>
      <c r="C180" s="3"/>
      <c r="D180" s="4"/>
      <c r="E180" s="18" t="s">
        <v>15</v>
      </c>
      <c r="F180" s="19" t="s">
        <v>282</v>
      </c>
      <c r="G180" s="19" t="s">
        <v>283</v>
      </c>
      <c r="H180" s="19" t="s">
        <v>284</v>
      </c>
      <c r="I180" s="20" t="s">
        <v>285</v>
      </c>
      <c r="J180" s="63" t="s">
        <v>286</v>
      </c>
      <c r="K180" s="63" t="s">
        <v>287</v>
      </c>
      <c r="L180" s="63" t="s">
        <v>288</v>
      </c>
      <c r="M180" s="63" t="s">
        <v>289</v>
      </c>
      <c r="N180" s="64" t="s">
        <v>290</v>
      </c>
      <c r="O180" s="5"/>
    </row>
    <row r="181" spans="1:15" ht="15.75" thickBot="1">
      <c r="A181" s="45"/>
      <c r="B181" s="257" t="s">
        <v>291</v>
      </c>
      <c r="C181" s="257"/>
      <c r="D181" s="260"/>
      <c r="E181" s="14" t="s">
        <v>20</v>
      </c>
      <c r="F181" s="15">
        <v>0</v>
      </c>
      <c r="G181" s="15">
        <v>1</v>
      </c>
      <c r="H181" s="15">
        <v>2</v>
      </c>
      <c r="I181" s="16">
        <v>3</v>
      </c>
      <c r="J181" s="261" t="s">
        <v>292</v>
      </c>
      <c r="K181" s="262"/>
      <c r="L181" s="262"/>
      <c r="M181" s="262"/>
      <c r="N181" s="263"/>
      <c r="O181" s="53" t="s">
        <v>14</v>
      </c>
    </row>
    <row r="182" spans="1:15" ht="15.75" thickBot="1">
      <c r="A182" s="21"/>
      <c r="B182" s="25" t="s">
        <v>293</v>
      </c>
      <c r="C182" s="26"/>
      <c r="D182" s="27"/>
      <c r="E182" s="210"/>
      <c r="F182" s="208"/>
      <c r="G182" s="208"/>
      <c r="H182" s="208"/>
      <c r="I182" s="215"/>
      <c r="J182" s="224"/>
      <c r="K182" s="224"/>
      <c r="L182" s="224"/>
      <c r="M182" s="224"/>
      <c r="N182" s="224"/>
      <c r="O182" s="225"/>
    </row>
    <row r="183" spans="1:15" ht="15.75" thickBot="1">
      <c r="A183" s="50"/>
      <c r="B183" s="28" t="s">
        <v>294</v>
      </c>
      <c r="C183" s="23"/>
      <c r="D183" s="24"/>
      <c r="E183" s="210"/>
      <c r="F183" s="208"/>
      <c r="G183" s="207"/>
      <c r="H183" s="207"/>
      <c r="I183" s="208"/>
      <c r="J183" s="224"/>
      <c r="K183" s="224"/>
      <c r="L183" s="224"/>
      <c r="M183" s="224"/>
      <c r="N183" s="224"/>
      <c r="O183" s="225"/>
    </row>
    <row r="184" spans="1:15" ht="15.75" thickBot="1">
      <c r="A184" s="21"/>
      <c r="B184" s="29" t="s">
        <v>295</v>
      </c>
      <c r="C184" s="23"/>
      <c r="D184" s="24"/>
      <c r="E184" s="207"/>
      <c r="F184" s="208"/>
      <c r="G184" s="208"/>
      <c r="H184" s="208"/>
      <c r="I184" s="215"/>
      <c r="J184" s="224"/>
      <c r="K184" s="224"/>
      <c r="L184" s="224"/>
      <c r="M184" s="224"/>
      <c r="N184" s="224"/>
      <c r="O184" s="225"/>
    </row>
    <row r="185" spans="1:15" ht="15.75" thickBot="1">
      <c r="A185" s="21"/>
      <c r="B185" s="28" t="s">
        <v>296</v>
      </c>
      <c r="C185" s="12"/>
      <c r="D185" s="13"/>
      <c r="E185" s="226"/>
      <c r="F185" s="208"/>
      <c r="G185" s="208"/>
      <c r="H185" s="208"/>
      <c r="I185" s="215"/>
      <c r="J185" s="224"/>
      <c r="K185" s="224"/>
      <c r="L185" s="224"/>
      <c r="M185" s="224"/>
      <c r="N185" s="224"/>
      <c r="O185" s="225"/>
    </row>
    <row r="186" spans="1:15" ht="15.75" thickBot="1">
      <c r="A186" s="21"/>
      <c r="B186" s="22" t="s">
        <v>297</v>
      </c>
      <c r="C186" s="23"/>
      <c r="D186" s="24"/>
      <c r="E186" s="207"/>
      <c r="F186" s="208"/>
      <c r="G186" s="208"/>
      <c r="H186" s="208"/>
      <c r="I186" s="215"/>
      <c r="J186" s="224"/>
      <c r="K186" s="224"/>
      <c r="L186" s="224"/>
      <c r="M186" s="224"/>
      <c r="N186" s="224"/>
      <c r="O186" s="227"/>
    </row>
    <row r="187" spans="1:15" ht="15.75" thickBot="1">
      <c r="A187" s="254" t="s">
        <v>298</v>
      </c>
      <c r="B187" s="255"/>
      <c r="C187" s="255"/>
      <c r="D187" s="255"/>
      <c r="E187" s="255"/>
      <c r="F187" s="255"/>
      <c r="G187" s="255"/>
      <c r="H187" s="255"/>
      <c r="I187" s="255"/>
      <c r="J187" s="255"/>
      <c r="K187" s="255"/>
      <c r="L187" s="255"/>
      <c r="M187" s="255"/>
      <c r="N187" s="255"/>
      <c r="O187" s="256"/>
    </row>
    <row r="188" spans="1:15">
      <c r="A188" s="151"/>
      <c r="B188" s="151"/>
      <c r="C188" s="151"/>
      <c r="D188" s="151"/>
      <c r="E188" s="152"/>
      <c r="F188" s="152"/>
      <c r="G188" s="152"/>
      <c r="H188" s="152"/>
      <c r="I188" s="152"/>
      <c r="J188" s="151"/>
      <c r="K188" s="151"/>
      <c r="L188" s="151"/>
      <c r="M188" s="151"/>
      <c r="N188" s="151"/>
      <c r="O188" s="151"/>
    </row>
    <row r="189" spans="1:15">
      <c r="A189" s="151"/>
      <c r="B189" s="151"/>
      <c r="C189" s="151"/>
      <c r="D189" s="151"/>
      <c r="E189" s="152"/>
      <c r="F189" s="152"/>
      <c r="G189" s="152"/>
      <c r="H189" s="152"/>
      <c r="I189" s="152"/>
      <c r="J189" s="151"/>
      <c r="K189" s="151"/>
      <c r="L189" s="151"/>
      <c r="M189" s="151"/>
      <c r="N189" s="151"/>
      <c r="O189" s="151"/>
    </row>
    <row r="190" spans="1:15">
      <c r="A190" s="151"/>
      <c r="B190" s="151"/>
      <c r="C190" s="151"/>
      <c r="D190" s="151"/>
      <c r="E190" s="152"/>
      <c r="F190" s="152"/>
      <c r="G190" s="152"/>
      <c r="H190" s="152"/>
      <c r="I190" s="152"/>
      <c r="J190" s="151"/>
      <c r="K190" s="151"/>
      <c r="L190" s="151"/>
      <c r="M190" s="151"/>
      <c r="N190" s="151"/>
      <c r="O190" s="151"/>
    </row>
    <row r="191" spans="1:15">
      <c r="D191"/>
      <c r="E191" s="153"/>
      <c r="F191" s="153"/>
      <c r="G191" s="153"/>
      <c r="H191" s="153"/>
      <c r="I191" s="153"/>
      <c r="J191"/>
      <c r="K191"/>
      <c r="L191"/>
      <c r="M191"/>
      <c r="N191"/>
      <c r="O191"/>
    </row>
    <row r="192" spans="1:15">
      <c r="D192"/>
      <c r="E192" s="153"/>
      <c r="F192" s="153"/>
      <c r="G192" s="153"/>
      <c r="H192" s="153"/>
      <c r="I192" s="153"/>
      <c r="J192"/>
      <c r="K192"/>
      <c r="L192"/>
      <c r="M192"/>
      <c r="N192"/>
      <c r="O192"/>
    </row>
    <row r="193" spans="4:15">
      <c r="D193"/>
      <c r="E193" s="153"/>
      <c r="F193" s="153"/>
      <c r="G193" s="153"/>
      <c r="H193" s="153"/>
      <c r="I193" s="153"/>
      <c r="J193"/>
      <c r="K193"/>
      <c r="L193"/>
      <c r="M193"/>
      <c r="N193"/>
      <c r="O193"/>
    </row>
    <row r="194" spans="4:15">
      <c r="D194"/>
      <c r="E194" s="153"/>
      <c r="F194" s="153"/>
      <c r="G194" s="153"/>
      <c r="H194" s="153"/>
      <c r="I194" s="153"/>
      <c r="J194"/>
      <c r="K194"/>
      <c r="L194"/>
      <c r="M194"/>
      <c r="N194"/>
      <c r="O194"/>
    </row>
    <row r="195" spans="4:15">
      <c r="D195"/>
      <c r="E195" s="153"/>
      <c r="F195" s="153"/>
      <c r="G195" s="153"/>
      <c r="H195" s="153"/>
      <c r="I195" s="153"/>
      <c r="J195"/>
      <c r="K195"/>
      <c r="L195"/>
      <c r="M195"/>
      <c r="N195"/>
      <c r="O195"/>
    </row>
    <row r="196" spans="4:15">
      <c r="D196"/>
      <c r="E196" s="153"/>
      <c r="F196" s="153"/>
      <c r="G196" s="153"/>
      <c r="H196" s="153"/>
      <c r="I196" s="153"/>
      <c r="J196"/>
      <c r="K196"/>
      <c r="L196"/>
      <c r="M196"/>
      <c r="N196"/>
      <c r="O196"/>
    </row>
    <row r="197" spans="4:15">
      <c r="D197"/>
      <c r="E197" s="153"/>
      <c r="F197" s="153"/>
      <c r="G197" s="153"/>
      <c r="H197" s="153"/>
      <c r="I197" s="153"/>
      <c r="J197"/>
      <c r="K197"/>
      <c r="L197"/>
      <c r="M197"/>
      <c r="N197"/>
      <c r="O197"/>
    </row>
    <row r="198" spans="4:15">
      <c r="D198"/>
      <c r="E198" s="153"/>
      <c r="F198" s="153"/>
      <c r="G198" s="153"/>
      <c r="H198" s="153"/>
      <c r="I198" s="153"/>
      <c r="J198"/>
      <c r="K198"/>
      <c r="L198"/>
      <c r="M198"/>
      <c r="N198"/>
      <c r="O198"/>
    </row>
    <row r="199" spans="4:15">
      <c r="D199"/>
      <c r="E199" s="153"/>
      <c r="F199" s="153"/>
      <c r="G199" s="153"/>
      <c r="H199" s="153"/>
      <c r="I199" s="153"/>
      <c r="J199"/>
      <c r="K199"/>
      <c r="L199"/>
      <c r="M199"/>
      <c r="N199"/>
      <c r="O199"/>
    </row>
    <row r="200" spans="4:15">
      <c r="D200"/>
      <c r="E200" s="153"/>
      <c r="F200" s="153"/>
      <c r="G200" s="153"/>
      <c r="H200" s="153"/>
      <c r="I200" s="153"/>
      <c r="J200"/>
      <c r="K200"/>
      <c r="L200"/>
      <c r="M200"/>
      <c r="N200"/>
      <c r="O200"/>
    </row>
    <row r="201" spans="4:15">
      <c r="D201"/>
      <c r="E201" s="153"/>
      <c r="F201" s="153"/>
      <c r="G201" s="153"/>
      <c r="H201" s="153"/>
      <c r="I201" s="153"/>
      <c r="J201"/>
      <c r="K201"/>
      <c r="L201"/>
      <c r="M201"/>
      <c r="N201"/>
      <c r="O201"/>
    </row>
    <row r="202" spans="4:15">
      <c r="D202"/>
      <c r="E202" s="153"/>
      <c r="F202" s="153"/>
      <c r="G202" s="153"/>
      <c r="H202" s="153"/>
      <c r="I202" s="153"/>
      <c r="J202"/>
      <c r="K202"/>
      <c r="L202"/>
      <c r="M202"/>
      <c r="N202"/>
      <c r="O202"/>
    </row>
    <row r="203" spans="4:15">
      <c r="D203"/>
      <c r="E203" s="153"/>
      <c r="F203" s="153"/>
      <c r="G203" s="153"/>
      <c r="H203" s="153"/>
      <c r="I203" s="153"/>
      <c r="J203"/>
      <c r="K203"/>
      <c r="L203"/>
      <c r="M203"/>
      <c r="N203"/>
      <c r="O203"/>
    </row>
    <row r="204" spans="4:15">
      <c r="D204"/>
      <c r="E204" s="153"/>
      <c r="F204" s="153"/>
      <c r="G204" s="153"/>
      <c r="H204" s="153"/>
      <c r="I204" s="153"/>
      <c r="J204"/>
      <c r="K204"/>
      <c r="L204"/>
      <c r="M204"/>
      <c r="N204"/>
      <c r="O204"/>
    </row>
    <row r="205" spans="4:15">
      <c r="D205"/>
      <c r="E205" s="153"/>
      <c r="F205" s="153"/>
      <c r="G205" s="153"/>
      <c r="H205" s="153"/>
      <c r="I205" s="153"/>
      <c r="J205"/>
      <c r="K205"/>
      <c r="L205"/>
      <c r="M205"/>
      <c r="N205"/>
      <c r="O205"/>
    </row>
    <row r="206" spans="4:15">
      <c r="D206"/>
      <c r="E206" s="153"/>
      <c r="F206" s="153"/>
      <c r="G206" s="153"/>
      <c r="H206" s="153"/>
      <c r="I206" s="153"/>
      <c r="J206"/>
      <c r="K206"/>
      <c r="L206"/>
      <c r="M206"/>
      <c r="N206"/>
      <c r="O206"/>
    </row>
    <row r="207" spans="4:15">
      <c r="D207"/>
      <c r="E207" s="153"/>
      <c r="F207" s="153"/>
      <c r="G207" s="153"/>
      <c r="H207" s="153"/>
      <c r="I207" s="153"/>
      <c r="J207"/>
      <c r="K207"/>
      <c r="L207"/>
      <c r="M207"/>
      <c r="N207"/>
      <c r="O207"/>
    </row>
    <row r="208" spans="4:15">
      <c r="D208"/>
      <c r="E208" s="153"/>
      <c r="F208" s="153"/>
      <c r="G208" s="153"/>
      <c r="H208" s="153"/>
      <c r="I208" s="153"/>
      <c r="J208"/>
      <c r="K208"/>
      <c r="L208"/>
      <c r="M208"/>
      <c r="N208"/>
      <c r="O208"/>
    </row>
    <row r="209" spans="4:15">
      <c r="D209"/>
      <c r="E209" s="153"/>
      <c r="F209" s="153"/>
      <c r="G209" s="153"/>
      <c r="H209" s="153"/>
      <c r="I209" s="153"/>
      <c r="J209"/>
      <c r="K209"/>
      <c r="L209"/>
      <c r="M209"/>
      <c r="N209"/>
      <c r="O209"/>
    </row>
    <row r="210" spans="4:15">
      <c r="D210"/>
      <c r="E210" s="153"/>
      <c r="F210" s="153"/>
      <c r="G210" s="153"/>
      <c r="H210" s="153"/>
      <c r="I210" s="153"/>
      <c r="J210"/>
      <c r="K210"/>
      <c r="L210"/>
      <c r="M210"/>
      <c r="N210"/>
      <c r="O210"/>
    </row>
    <row r="211" spans="4:15">
      <c r="D211"/>
      <c r="E211" s="153"/>
      <c r="F211" s="153"/>
      <c r="G211" s="153"/>
      <c r="H211" s="153"/>
      <c r="I211" s="153"/>
      <c r="J211"/>
      <c r="K211"/>
      <c r="L211"/>
      <c r="M211"/>
      <c r="N211"/>
      <c r="O211"/>
    </row>
    <row r="212" spans="4:15">
      <c r="D212"/>
      <c r="E212" s="153"/>
      <c r="F212" s="153"/>
      <c r="G212" s="153"/>
      <c r="H212" s="153"/>
      <c r="I212" s="153"/>
      <c r="J212"/>
      <c r="K212"/>
      <c r="L212"/>
      <c r="M212"/>
      <c r="N212"/>
      <c r="O212"/>
    </row>
    <row r="213" spans="4:15">
      <c r="D213"/>
      <c r="E213" s="153"/>
      <c r="F213" s="153"/>
      <c r="G213" s="153"/>
      <c r="H213" s="153"/>
      <c r="I213" s="153"/>
      <c r="J213"/>
      <c r="K213"/>
      <c r="L213"/>
      <c r="M213"/>
      <c r="N213"/>
      <c r="O213"/>
    </row>
    <row r="214" spans="4:15">
      <c r="D214"/>
      <c r="E214" s="153"/>
      <c r="F214" s="153"/>
      <c r="G214" s="153"/>
      <c r="H214" s="153"/>
      <c r="I214" s="153"/>
      <c r="J214"/>
      <c r="K214"/>
      <c r="L214"/>
      <c r="M214"/>
      <c r="N214"/>
      <c r="O214"/>
    </row>
    <row r="215" spans="4:15">
      <c r="D215"/>
      <c r="E215" s="153"/>
      <c r="F215" s="153"/>
      <c r="G215" s="153"/>
      <c r="H215" s="153"/>
      <c r="I215" s="153"/>
      <c r="J215"/>
      <c r="K215"/>
      <c r="L215"/>
      <c r="M215"/>
      <c r="N215"/>
      <c r="O215"/>
    </row>
    <row r="216" spans="4:15">
      <c r="D216"/>
      <c r="E216" s="153"/>
      <c r="F216" s="153"/>
      <c r="G216" s="153"/>
      <c r="H216" s="153"/>
      <c r="I216" s="153"/>
      <c r="J216"/>
      <c r="K216"/>
      <c r="L216"/>
      <c r="M216"/>
      <c r="N216"/>
      <c r="O216"/>
    </row>
    <row r="217" spans="4:15">
      <c r="D217"/>
      <c r="E217" s="153"/>
      <c r="F217" s="153"/>
      <c r="G217" s="153"/>
      <c r="H217" s="153"/>
      <c r="I217" s="153"/>
      <c r="J217"/>
      <c r="K217"/>
      <c r="L217"/>
      <c r="M217"/>
      <c r="N217"/>
      <c r="O217"/>
    </row>
    <row r="218" spans="4:15">
      <c r="D218"/>
      <c r="E218" s="153"/>
      <c r="F218" s="153"/>
      <c r="G218" s="153"/>
      <c r="H218" s="153"/>
      <c r="I218" s="153"/>
      <c r="J218"/>
      <c r="K218"/>
      <c r="L218"/>
      <c r="M218"/>
      <c r="N218"/>
      <c r="O218"/>
    </row>
    <row r="219" spans="4:15">
      <c r="D219"/>
      <c r="E219" s="153"/>
      <c r="F219" s="153"/>
      <c r="G219" s="153"/>
      <c r="H219" s="153"/>
      <c r="I219" s="153"/>
      <c r="J219"/>
      <c r="K219"/>
      <c r="L219"/>
      <c r="M219"/>
      <c r="N219"/>
      <c r="O219"/>
    </row>
    <row r="220" spans="4:15">
      <c r="D220"/>
      <c r="E220" s="153"/>
      <c r="F220" s="153"/>
      <c r="G220" s="153"/>
      <c r="H220" s="153"/>
      <c r="I220" s="153"/>
      <c r="J220"/>
      <c r="K220"/>
      <c r="L220"/>
      <c r="M220"/>
      <c r="N220"/>
      <c r="O220"/>
    </row>
    <row r="221" spans="4:15">
      <c r="D221"/>
      <c r="E221" s="153"/>
      <c r="F221" s="153"/>
      <c r="G221" s="153"/>
      <c r="H221" s="153"/>
      <c r="I221" s="153"/>
      <c r="J221"/>
      <c r="K221"/>
      <c r="L221"/>
      <c r="M221"/>
      <c r="N221"/>
      <c r="O221"/>
    </row>
    <row r="222" spans="4:15">
      <c r="D222"/>
      <c r="E222" s="153"/>
      <c r="F222" s="153"/>
      <c r="G222" s="153"/>
      <c r="H222" s="153"/>
      <c r="I222" s="153"/>
      <c r="J222"/>
      <c r="K222"/>
      <c r="L222"/>
      <c r="M222"/>
      <c r="N222"/>
      <c r="O222"/>
    </row>
    <row r="223" spans="4:15">
      <c r="D223"/>
      <c r="E223" s="153"/>
      <c r="F223" s="153"/>
      <c r="G223" s="153"/>
      <c r="H223" s="153"/>
      <c r="I223" s="153"/>
      <c r="J223"/>
      <c r="K223"/>
      <c r="L223"/>
      <c r="M223"/>
      <c r="N223"/>
      <c r="O223"/>
    </row>
    <row r="224" spans="4:15">
      <c r="D224"/>
      <c r="E224" s="153"/>
      <c r="F224" s="153"/>
      <c r="G224" s="153"/>
      <c r="H224" s="153"/>
      <c r="I224" s="153"/>
      <c r="J224"/>
      <c r="K224"/>
      <c r="L224"/>
      <c r="M224"/>
      <c r="N224"/>
      <c r="O224"/>
    </row>
    <row r="225" spans="1:15">
      <c r="D225"/>
      <c r="E225" s="153"/>
      <c r="F225" s="153"/>
      <c r="G225" s="153"/>
      <c r="H225" s="153"/>
      <c r="I225" s="153"/>
      <c r="J225"/>
      <c r="K225"/>
      <c r="L225"/>
      <c r="M225"/>
      <c r="N225"/>
      <c r="O225"/>
    </row>
    <row r="226" spans="1:15">
      <c r="D226"/>
      <c r="E226" s="153"/>
      <c r="F226" s="153"/>
      <c r="G226" s="153"/>
      <c r="H226" s="153"/>
      <c r="I226" s="153"/>
      <c r="J226"/>
      <c r="K226"/>
      <c r="L226"/>
      <c r="M226"/>
      <c r="N226"/>
      <c r="O226"/>
    </row>
    <row r="228" spans="1:15">
      <c r="A228" s="1"/>
      <c r="B228" s="1"/>
      <c r="C228" s="1"/>
    </row>
    <row r="229" spans="1:15">
      <c r="A229" s="1"/>
      <c r="B229" s="1"/>
      <c r="C229" s="1"/>
    </row>
    <row r="230" spans="1:15" customFormat="1">
      <c r="E230" s="153"/>
      <c r="F230" s="153"/>
      <c r="G230" s="153"/>
      <c r="H230" s="153"/>
      <c r="I230" s="153"/>
    </row>
    <row r="231" spans="1:15" customFormat="1">
      <c r="E231" s="153"/>
      <c r="F231" s="153"/>
      <c r="G231" s="153"/>
      <c r="H231" s="153"/>
      <c r="I231" s="153"/>
    </row>
    <row r="232" spans="1:15" customFormat="1">
      <c r="E232" s="153"/>
      <c r="F232" s="153"/>
      <c r="G232" s="153"/>
      <c r="H232" s="153"/>
      <c r="I232" s="153"/>
    </row>
    <row r="233" spans="1:15" customFormat="1">
      <c r="E233" s="153"/>
      <c r="F233" s="153"/>
      <c r="G233" s="153"/>
      <c r="H233" s="153"/>
      <c r="I233" s="153"/>
    </row>
    <row r="234" spans="1:15" customFormat="1">
      <c r="E234" s="153"/>
      <c r="F234" s="153"/>
      <c r="G234" s="153"/>
      <c r="H234" s="153"/>
      <c r="I234" s="153"/>
    </row>
    <row r="235" spans="1:15" customFormat="1">
      <c r="E235" s="153"/>
      <c r="F235" s="153"/>
      <c r="G235" s="153"/>
      <c r="H235" s="153"/>
      <c r="I235" s="153"/>
    </row>
    <row r="236" spans="1:15" customFormat="1">
      <c r="E236" s="153"/>
      <c r="F236" s="153"/>
      <c r="G236" s="153"/>
      <c r="H236" s="153"/>
      <c r="I236" s="153"/>
    </row>
    <row r="237" spans="1:15" customFormat="1">
      <c r="E237" s="153"/>
      <c r="F237" s="153"/>
      <c r="G237" s="153"/>
      <c r="H237" s="153"/>
      <c r="I237" s="153"/>
    </row>
    <row r="238" spans="1:15" customFormat="1">
      <c r="E238" s="153"/>
      <c r="F238" s="153"/>
      <c r="G238" s="153"/>
      <c r="H238" s="153"/>
      <c r="I238" s="153"/>
    </row>
    <row r="239" spans="1:15" customFormat="1">
      <c r="E239" s="153"/>
      <c r="F239" s="153"/>
      <c r="G239" s="153"/>
      <c r="H239" s="153"/>
      <c r="I239" s="153"/>
    </row>
    <row r="240" spans="1:15" customFormat="1">
      <c r="E240" s="153"/>
      <c r="F240" s="153"/>
      <c r="G240" s="153"/>
      <c r="H240" s="153"/>
      <c r="I240" s="153"/>
    </row>
    <row r="241" spans="5:9" customFormat="1">
      <c r="E241" s="153"/>
      <c r="F241" s="153"/>
      <c r="G241" s="153"/>
      <c r="H241" s="153"/>
      <c r="I241" s="153"/>
    </row>
    <row r="242" spans="5:9" customFormat="1">
      <c r="E242" s="153"/>
      <c r="F242" s="153"/>
      <c r="G242" s="153"/>
      <c r="H242" s="153"/>
      <c r="I242" s="153"/>
    </row>
    <row r="243" spans="5:9" customFormat="1">
      <c r="E243" s="153"/>
      <c r="F243" s="153"/>
      <c r="G243" s="153"/>
      <c r="H243" s="153"/>
      <c r="I243" s="153"/>
    </row>
    <row r="244" spans="5:9" customFormat="1">
      <c r="E244" s="153"/>
      <c r="F244" s="153"/>
      <c r="G244" s="153"/>
      <c r="H244" s="153"/>
      <c r="I244" s="153"/>
    </row>
    <row r="245" spans="5:9" customFormat="1">
      <c r="E245" s="153"/>
      <c r="F245" s="153"/>
      <c r="G245" s="153"/>
      <c r="H245" s="153"/>
      <c r="I245" s="153"/>
    </row>
    <row r="246" spans="5:9" customFormat="1">
      <c r="E246" s="153"/>
      <c r="F246" s="153"/>
      <c r="G246" s="153"/>
      <c r="H246" s="153"/>
      <c r="I246" s="153"/>
    </row>
    <row r="247" spans="5:9" customFormat="1">
      <c r="E247" s="153"/>
      <c r="F247" s="153"/>
      <c r="G247" s="153"/>
      <c r="H247" s="153"/>
      <c r="I247" s="153"/>
    </row>
    <row r="248" spans="5:9" customFormat="1">
      <c r="E248" s="153"/>
      <c r="F248" s="153"/>
      <c r="G248" s="153"/>
      <c r="H248" s="153"/>
      <c r="I248" s="153"/>
    </row>
    <row r="249" spans="5:9" customFormat="1">
      <c r="E249" s="153"/>
      <c r="F249" s="153"/>
      <c r="G249" s="153"/>
      <c r="H249" s="153"/>
      <c r="I249" s="153"/>
    </row>
    <row r="250" spans="5:9" customFormat="1">
      <c r="E250" s="153"/>
      <c r="F250" s="153"/>
      <c r="G250" s="153"/>
      <c r="H250" s="153"/>
      <c r="I250" s="153"/>
    </row>
    <row r="251" spans="5:9" customFormat="1">
      <c r="E251" s="153"/>
      <c r="F251" s="153"/>
      <c r="G251" s="153"/>
      <c r="H251" s="153"/>
      <c r="I251" s="153"/>
    </row>
    <row r="252" spans="5:9" customFormat="1">
      <c r="E252" s="153"/>
      <c r="F252" s="153"/>
      <c r="G252" s="153"/>
      <c r="H252" s="153"/>
      <c r="I252" s="153"/>
    </row>
    <row r="253" spans="5:9" customFormat="1">
      <c r="E253" s="153"/>
      <c r="F253" s="153"/>
      <c r="G253" s="153"/>
      <c r="H253" s="153"/>
      <c r="I253" s="153"/>
    </row>
    <row r="254" spans="5:9" customFormat="1">
      <c r="E254" s="153"/>
      <c r="F254" s="153"/>
      <c r="G254" s="153"/>
      <c r="H254" s="153"/>
      <c r="I254" s="153"/>
    </row>
    <row r="255" spans="5:9" customFormat="1">
      <c r="E255" s="153"/>
      <c r="F255" s="153"/>
      <c r="G255" s="153"/>
      <c r="H255" s="153"/>
      <c r="I255" s="153"/>
    </row>
    <row r="256" spans="5:9" customFormat="1">
      <c r="E256" s="153"/>
      <c r="F256" s="153"/>
      <c r="G256" s="153"/>
      <c r="H256" s="153"/>
      <c r="I256" s="153"/>
    </row>
    <row r="257" spans="5:9" customFormat="1">
      <c r="E257" s="153"/>
      <c r="F257" s="153"/>
      <c r="G257" s="153"/>
      <c r="H257" s="153"/>
      <c r="I257" s="153"/>
    </row>
    <row r="258" spans="5:9" customFormat="1">
      <c r="E258" s="153"/>
      <c r="F258" s="153"/>
      <c r="G258" s="153"/>
      <c r="H258" s="153"/>
      <c r="I258" s="153"/>
    </row>
    <row r="259" spans="5:9" customFormat="1">
      <c r="E259" s="153"/>
      <c r="F259" s="153"/>
      <c r="G259" s="153"/>
      <c r="H259" s="153"/>
      <c r="I259" s="153"/>
    </row>
    <row r="260" spans="5:9" customFormat="1">
      <c r="E260" s="153"/>
      <c r="F260" s="153"/>
      <c r="G260" s="153"/>
      <c r="H260" s="153"/>
      <c r="I260" s="153"/>
    </row>
    <row r="261" spans="5:9" customFormat="1">
      <c r="E261" s="153"/>
      <c r="F261" s="153"/>
      <c r="G261" s="153"/>
      <c r="H261" s="153"/>
      <c r="I261" s="153"/>
    </row>
    <row r="262" spans="5:9" customFormat="1">
      <c r="E262" s="153"/>
      <c r="F262" s="153"/>
      <c r="G262" s="153"/>
      <c r="H262" s="153"/>
      <c r="I262" s="153"/>
    </row>
    <row r="263" spans="5:9" customFormat="1">
      <c r="E263" s="153"/>
      <c r="F263" s="153"/>
      <c r="G263" s="153"/>
      <c r="H263" s="153"/>
      <c r="I263" s="153"/>
    </row>
    <row r="264" spans="5:9" customFormat="1">
      <c r="E264" s="153"/>
      <c r="F264" s="153"/>
      <c r="G264" s="153"/>
      <c r="H264" s="153"/>
      <c r="I264" s="153"/>
    </row>
    <row r="265" spans="5:9" customFormat="1">
      <c r="E265" s="153"/>
      <c r="F265" s="153"/>
      <c r="G265" s="153"/>
      <c r="H265" s="153"/>
      <c r="I265" s="153"/>
    </row>
    <row r="266" spans="5:9" customFormat="1">
      <c r="E266" s="153"/>
      <c r="F266" s="153"/>
      <c r="G266" s="153"/>
      <c r="H266" s="153"/>
      <c r="I266" s="153"/>
    </row>
    <row r="267" spans="5:9" customFormat="1">
      <c r="E267" s="153"/>
      <c r="F267" s="153"/>
      <c r="G267" s="153"/>
      <c r="H267" s="153"/>
      <c r="I267" s="153"/>
    </row>
    <row r="268" spans="5:9" customFormat="1">
      <c r="E268" s="153"/>
      <c r="F268" s="153"/>
      <c r="G268" s="153"/>
      <c r="H268" s="153"/>
      <c r="I268" s="153"/>
    </row>
    <row r="269" spans="5:9" customFormat="1">
      <c r="E269" s="153"/>
      <c r="F269" s="153"/>
      <c r="G269" s="153"/>
      <c r="H269" s="153"/>
      <c r="I269" s="153"/>
    </row>
    <row r="270" spans="5:9" customFormat="1">
      <c r="E270" s="153"/>
      <c r="F270" s="153"/>
      <c r="G270" s="153"/>
      <c r="H270" s="153"/>
      <c r="I270" s="153"/>
    </row>
    <row r="271" spans="5:9" customFormat="1">
      <c r="E271" s="153"/>
      <c r="F271" s="153"/>
      <c r="G271" s="153"/>
      <c r="H271" s="153"/>
      <c r="I271" s="153"/>
    </row>
    <row r="272" spans="5:9" customFormat="1">
      <c r="E272" s="153"/>
      <c r="F272" s="153"/>
      <c r="G272" s="153"/>
      <c r="H272" s="153"/>
      <c r="I272" s="153"/>
    </row>
    <row r="273" spans="5:9" customFormat="1">
      <c r="E273" s="153"/>
      <c r="F273" s="153"/>
      <c r="G273" s="153"/>
      <c r="H273" s="153"/>
      <c r="I273" s="153"/>
    </row>
    <row r="274" spans="5:9" customFormat="1">
      <c r="E274" s="153"/>
      <c r="F274" s="153"/>
      <c r="G274" s="153"/>
      <c r="H274" s="153"/>
      <c r="I274" s="153"/>
    </row>
    <row r="275" spans="5:9" customFormat="1">
      <c r="E275" s="153"/>
      <c r="F275" s="153"/>
      <c r="G275" s="153"/>
      <c r="H275" s="153"/>
      <c r="I275" s="153"/>
    </row>
    <row r="276" spans="5:9" customFormat="1">
      <c r="E276" s="153"/>
      <c r="F276" s="153"/>
      <c r="G276" s="153"/>
      <c r="H276" s="153"/>
      <c r="I276" s="153"/>
    </row>
    <row r="277" spans="5:9" customFormat="1">
      <c r="E277" s="153"/>
      <c r="F277" s="153"/>
      <c r="G277" s="153"/>
      <c r="H277" s="153"/>
      <c r="I277" s="153"/>
    </row>
    <row r="278" spans="5:9" customFormat="1">
      <c r="E278" s="153"/>
      <c r="F278" s="153"/>
      <c r="G278" s="153"/>
      <c r="H278" s="153"/>
      <c r="I278" s="153"/>
    </row>
    <row r="279" spans="5:9" customFormat="1">
      <c r="E279" s="153"/>
      <c r="F279" s="153"/>
      <c r="G279" s="153"/>
      <c r="H279" s="153"/>
      <c r="I279" s="153"/>
    </row>
    <row r="280" spans="5:9" customFormat="1">
      <c r="E280" s="153"/>
      <c r="F280" s="153"/>
      <c r="G280" s="153"/>
      <c r="H280" s="153"/>
      <c r="I280" s="153"/>
    </row>
    <row r="281" spans="5:9" customFormat="1">
      <c r="E281" s="153"/>
      <c r="F281" s="153"/>
      <c r="G281" s="153"/>
      <c r="H281" s="153"/>
      <c r="I281" s="153"/>
    </row>
    <row r="282" spans="5:9" customFormat="1">
      <c r="E282" s="153"/>
      <c r="F282" s="153"/>
      <c r="G282" s="153"/>
      <c r="H282" s="153"/>
      <c r="I282" s="153"/>
    </row>
    <row r="283" spans="5:9" customFormat="1">
      <c r="E283" s="153"/>
      <c r="F283" s="153"/>
      <c r="G283" s="153"/>
      <c r="H283" s="153"/>
      <c r="I283" s="153"/>
    </row>
    <row r="284" spans="5:9" customFormat="1">
      <c r="E284" s="153"/>
      <c r="F284" s="153"/>
      <c r="G284" s="153"/>
      <c r="H284" s="153"/>
      <c r="I284" s="153"/>
    </row>
    <row r="285" spans="5:9" customFormat="1">
      <c r="E285" s="153"/>
      <c r="F285" s="153"/>
      <c r="G285" s="153"/>
      <c r="H285" s="153"/>
      <c r="I285" s="153"/>
    </row>
    <row r="286" spans="5:9" customFormat="1">
      <c r="E286" s="153"/>
      <c r="F286" s="153"/>
      <c r="G286" s="153"/>
      <c r="H286" s="153"/>
      <c r="I286" s="153"/>
    </row>
    <row r="287" spans="5:9" customFormat="1">
      <c r="E287" s="153"/>
      <c r="F287" s="153"/>
      <c r="G287" s="153"/>
      <c r="H287" s="153"/>
      <c r="I287" s="153"/>
    </row>
    <row r="288" spans="5:9" customFormat="1">
      <c r="E288" s="153"/>
      <c r="F288" s="153"/>
      <c r="G288" s="153"/>
      <c r="H288" s="153"/>
      <c r="I288" s="153"/>
    </row>
    <row r="289" spans="5:9" customFormat="1">
      <c r="E289" s="153"/>
      <c r="F289" s="153"/>
      <c r="G289" s="153"/>
      <c r="H289" s="153"/>
      <c r="I289" s="153"/>
    </row>
    <row r="290" spans="5:9" customFormat="1">
      <c r="E290" s="153"/>
      <c r="F290" s="153"/>
      <c r="G290" s="153"/>
      <c r="H290" s="153"/>
      <c r="I290" s="153"/>
    </row>
    <row r="291" spans="5:9" customFormat="1">
      <c r="E291" s="153"/>
      <c r="F291" s="153"/>
      <c r="G291" s="153"/>
      <c r="H291" s="153"/>
      <c r="I291" s="153"/>
    </row>
    <row r="292" spans="5:9" customFormat="1">
      <c r="E292" s="153"/>
      <c r="F292" s="153"/>
      <c r="G292" s="153"/>
      <c r="H292" s="153"/>
      <c r="I292" s="153"/>
    </row>
    <row r="293" spans="5:9" customFormat="1">
      <c r="E293" s="153"/>
      <c r="F293" s="153"/>
      <c r="G293" s="153"/>
      <c r="H293" s="153"/>
      <c r="I293" s="153"/>
    </row>
  </sheetData>
  <sheetProtection sheet="1" objects="1" scenarios="1"/>
  <mergeCells count="166">
    <mergeCell ref="M3:O3"/>
    <mergeCell ref="M4:O4"/>
    <mergeCell ref="C3:F3"/>
    <mergeCell ref="C2:F2"/>
    <mergeCell ref="M2:O2"/>
    <mergeCell ref="B174:D174"/>
    <mergeCell ref="B169:D169"/>
    <mergeCell ref="B170:D170"/>
    <mergeCell ref="B171:D171"/>
    <mergeCell ref="B172:D172"/>
    <mergeCell ref="B173:D173"/>
    <mergeCell ref="B140:D140"/>
    <mergeCell ref="B144:D144"/>
    <mergeCell ref="B145:D145"/>
    <mergeCell ref="B146:D146"/>
    <mergeCell ref="A142:O142"/>
    <mergeCell ref="B143:D143"/>
    <mergeCell ref="A148:O148"/>
    <mergeCell ref="B149:D149"/>
    <mergeCell ref="B150:D150"/>
    <mergeCell ref="B151:D151"/>
    <mergeCell ref="B153:D153"/>
    <mergeCell ref="B154:D154"/>
    <mergeCell ref="B158:D158"/>
    <mergeCell ref="B159:D159"/>
    <mergeCell ref="B160:D160"/>
    <mergeCell ref="B167:D167"/>
    <mergeCell ref="B168:D168"/>
    <mergeCell ref="A156:O156"/>
    <mergeCell ref="B125:D125"/>
    <mergeCell ref="B108:D108"/>
    <mergeCell ref="B109:D109"/>
    <mergeCell ref="B113:D113"/>
    <mergeCell ref="B114:D114"/>
    <mergeCell ref="B115:D115"/>
    <mergeCell ref="B131:D131"/>
    <mergeCell ref="B132:D132"/>
    <mergeCell ref="B136:D136"/>
    <mergeCell ref="B124:D124"/>
    <mergeCell ref="B123:D123"/>
    <mergeCell ref="B126:D126"/>
    <mergeCell ref="B127:D127"/>
    <mergeCell ref="B128:D128"/>
    <mergeCell ref="B129:D129"/>
    <mergeCell ref="B130:D130"/>
    <mergeCell ref="B137:D137"/>
    <mergeCell ref="B139:D139"/>
    <mergeCell ref="B41:D41"/>
    <mergeCell ref="B42:D42"/>
    <mergeCell ref="B43:D43"/>
    <mergeCell ref="B44:D44"/>
    <mergeCell ref="B60:D60"/>
    <mergeCell ref="B63:D63"/>
    <mergeCell ref="B64:D64"/>
    <mergeCell ref="B52:D52"/>
    <mergeCell ref="B53:D53"/>
    <mergeCell ref="B54:D54"/>
    <mergeCell ref="B55:D55"/>
    <mergeCell ref="B56:D56"/>
    <mergeCell ref="B119:D119"/>
    <mergeCell ref="B101:D101"/>
    <mergeCell ref="B102:D102"/>
    <mergeCell ref="B45:D45"/>
    <mergeCell ref="A48:D48"/>
    <mergeCell ref="B49:D49"/>
    <mergeCell ref="B24:D24"/>
    <mergeCell ref="B25:D25"/>
    <mergeCell ref="B26:D26"/>
    <mergeCell ref="B27:D27"/>
    <mergeCell ref="B28:D28"/>
    <mergeCell ref="B29:D29"/>
    <mergeCell ref="B36:D36"/>
    <mergeCell ref="B37:D37"/>
    <mergeCell ref="B38:D38"/>
    <mergeCell ref="B50:D50"/>
    <mergeCell ref="B51:D51"/>
    <mergeCell ref="B65:D65"/>
    <mergeCell ref="B83:D83"/>
    <mergeCell ref="B116:D116"/>
    <mergeCell ref="B117:D117"/>
    <mergeCell ref="B118:D118"/>
    <mergeCell ref="B39:D39"/>
    <mergeCell ref="B40:D40"/>
    <mergeCell ref="B88:D88"/>
    <mergeCell ref="B89:D89"/>
    <mergeCell ref="B90:D90"/>
    <mergeCell ref="B94:D94"/>
    <mergeCell ref="B95:D95"/>
    <mergeCell ref="B96:D96"/>
    <mergeCell ref="B100:D100"/>
    <mergeCell ref="A85:O85"/>
    <mergeCell ref="B86:D86"/>
    <mergeCell ref="A98:O98"/>
    <mergeCell ref="B99:D99"/>
    <mergeCell ref="B106:D106"/>
    <mergeCell ref="B17:D17"/>
    <mergeCell ref="B18:D18"/>
    <mergeCell ref="B166:D166"/>
    <mergeCell ref="A165:O165"/>
    <mergeCell ref="A134:O134"/>
    <mergeCell ref="B135:D135"/>
    <mergeCell ref="B152:D152"/>
    <mergeCell ref="B161:D161"/>
    <mergeCell ref="B162:D162"/>
    <mergeCell ref="B163:D163"/>
    <mergeCell ref="A121:O121"/>
    <mergeCell ref="B122:D122"/>
    <mergeCell ref="B138:D138"/>
    <mergeCell ref="A58:O58"/>
    <mergeCell ref="B157:D157"/>
    <mergeCell ref="B107:D107"/>
    <mergeCell ref="A76:O76"/>
    <mergeCell ref="B77:D77"/>
    <mergeCell ref="B82:D82"/>
    <mergeCell ref="B91:D91"/>
    <mergeCell ref="B92:D92"/>
    <mergeCell ref="B93:D93"/>
    <mergeCell ref="B87:D87"/>
    <mergeCell ref="B16:D16"/>
    <mergeCell ref="A187:O187"/>
    <mergeCell ref="B59:D59"/>
    <mergeCell ref="B68:D68"/>
    <mergeCell ref="B62:D62"/>
    <mergeCell ref="B71:D71"/>
    <mergeCell ref="B79:D79"/>
    <mergeCell ref="J181:N181"/>
    <mergeCell ref="B70:D70"/>
    <mergeCell ref="B81:D81"/>
    <mergeCell ref="B69:D69"/>
    <mergeCell ref="B181:D181"/>
    <mergeCell ref="B72:D72"/>
    <mergeCell ref="A178:O178"/>
    <mergeCell ref="B74:D74"/>
    <mergeCell ref="B177:D177"/>
    <mergeCell ref="B80:D80"/>
    <mergeCell ref="B78:D78"/>
    <mergeCell ref="A176:O176"/>
    <mergeCell ref="A111:O111"/>
    <mergeCell ref="B112:D112"/>
    <mergeCell ref="B103:D103"/>
    <mergeCell ref="B104:D104"/>
    <mergeCell ref="B105:D105"/>
    <mergeCell ref="C4:F4"/>
    <mergeCell ref="B9:D9"/>
    <mergeCell ref="B10:D10"/>
    <mergeCell ref="A5:D5"/>
    <mergeCell ref="E5:N5"/>
    <mergeCell ref="A8:D8"/>
    <mergeCell ref="B19:D19"/>
    <mergeCell ref="B35:D35"/>
    <mergeCell ref="B73:D73"/>
    <mergeCell ref="A21:O21"/>
    <mergeCell ref="A33:O33"/>
    <mergeCell ref="A47:O47"/>
    <mergeCell ref="B61:D61"/>
    <mergeCell ref="B11:D11"/>
    <mergeCell ref="B12:D12"/>
    <mergeCell ref="B23:D23"/>
    <mergeCell ref="B30:D30"/>
    <mergeCell ref="B31:D31"/>
    <mergeCell ref="A22:D22"/>
    <mergeCell ref="B13:D13"/>
    <mergeCell ref="B15:D15"/>
    <mergeCell ref="B14:D14"/>
    <mergeCell ref="A34:D34"/>
    <mergeCell ref="A67:O67"/>
  </mergeCells>
  <pageMargins left="0.23622047244094491" right="0.23622047244094491" top="0.74803149606299213" bottom="0.74803149606299213" header="0.31496062992125984" footer="0.31496062992125984"/>
  <pageSetup paperSize="9" scale="79" fitToHeight="8" orientation="landscape" horizontalDpi="1200" verticalDpi="1200" r:id="rId1"/>
  <headerFooter>
    <oddFooter>&amp;L&amp;G&amp;R&amp;P / &amp;N</oddFooter>
  </headerFooter>
  <rowBreaks count="9" manualBreakCount="9">
    <brk id="21" max="14" man="1"/>
    <brk id="33" max="14" man="1"/>
    <brk id="47" max="14" man="1"/>
    <brk id="67" max="14" man="1"/>
    <brk id="85" max="14" man="1"/>
    <brk id="98" max="14" man="1"/>
    <brk id="142" max="14" man="1"/>
    <brk id="156" max="14" man="1"/>
    <brk id="178" max="14" man="1"/>
  </rowBreak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F379D8D-94F2-4E26-B871-6ED0CB08C467}">
          <x14:formula1>
            <xm:f>Paramètres!$B$35:$B$37</xm:f>
          </x14:formula1>
          <xm:sqref>M3</xm:sqref>
        </x14:dataValidation>
        <x14:dataValidation type="list" allowBlank="1" showInputMessage="1" showErrorMessage="1" xr:uid="{C08B8C81-D35F-435B-8362-D3FD97B69F88}">
          <x14:formula1>
            <xm:f>Paramètres!$B$43:$B$45</xm:f>
          </x14:formula1>
          <xm:sqref>M4:O4</xm:sqref>
        </x14:dataValidation>
        <x14:dataValidation type="list" allowBlank="1" showInputMessage="1" showErrorMessage="1" xr:uid="{C9F57173-8F3D-494F-9D34-A219A88856DD}">
          <x14:formula1>
            <xm:f>Paramètres!$F$21:$F$38</xm:f>
          </x14:formula1>
          <xm:sqref>C3:F3</xm:sqref>
        </x14:dataValidation>
        <x14:dataValidation type="list" allowBlank="1" showInputMessage="1" showErrorMessage="1" xr:uid="{5ABF1FC4-C8AA-4AF2-A235-2F95D09080B0}">
          <x14:formula1>
            <xm:f>Paramètres!$H$21:$H$32</xm:f>
          </x14:formula1>
          <xm:sqref>C4:F4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C20"/>
  <sheetViews>
    <sheetView showGridLines="0" topLeftCell="A2" zoomScale="74" zoomScaleNormal="90" workbookViewId="0">
      <selection activeCell="U14" sqref="U14"/>
    </sheetView>
  </sheetViews>
  <sheetFormatPr defaultColWidth="0" defaultRowHeight="15" zeroHeight="1"/>
  <cols>
    <col min="1" max="1" width="58.42578125" customWidth="1"/>
    <col min="2" max="3" width="8.7109375" customWidth="1"/>
    <col min="4" max="4" width="15.5703125" customWidth="1"/>
    <col min="5" max="8" width="8.7109375" customWidth="1"/>
    <col min="9" max="9" width="10.42578125" customWidth="1"/>
    <col min="10" max="10" width="11.7109375" customWidth="1"/>
    <col min="11" max="11" width="12.7109375" customWidth="1"/>
    <col min="12" max="12" width="10.85546875" hidden="1" customWidth="1"/>
    <col min="13" max="20" width="10.85546875" customWidth="1"/>
    <col min="21" max="21" width="28.28515625" customWidth="1"/>
    <col min="22" max="24" width="10.85546875" hidden="1" customWidth="1"/>
    <col min="25" max="16383" width="10.85546875" hidden="1"/>
    <col min="16384" max="16384" width="15.85546875" customWidth="1"/>
  </cols>
  <sheetData>
    <row r="1" spans="1:24" hidden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V1" s="1"/>
      <c r="W1" s="1"/>
      <c r="X1" s="1"/>
    </row>
    <row r="2" spans="1:24" s="31" customFormat="1" ht="27.95" customHeight="1">
      <c r="A2" s="174"/>
      <c r="B2" s="174" t="s">
        <v>20</v>
      </c>
      <c r="C2" s="175" t="s">
        <v>16</v>
      </c>
      <c r="D2" s="175" t="s">
        <v>17</v>
      </c>
      <c r="E2" s="273" t="s">
        <v>299</v>
      </c>
      <c r="F2" s="274"/>
      <c r="G2" s="273" t="s">
        <v>19</v>
      </c>
      <c r="H2" s="274"/>
      <c r="I2" s="176" t="s">
        <v>292</v>
      </c>
      <c r="J2" s="177" t="s">
        <v>300</v>
      </c>
      <c r="K2" s="174" t="s">
        <v>301</v>
      </c>
      <c r="L2" s="30"/>
      <c r="V2" s="30"/>
      <c r="W2" s="30"/>
      <c r="X2" s="30"/>
    </row>
    <row r="3" spans="1:24" s="31" customFormat="1" ht="48" customHeight="1">
      <c r="A3" s="178" t="s">
        <v>25</v>
      </c>
      <c r="B3" s="46">
        <f>COUNTIF('Evaluation par compétences'!E9:E19,"x")</f>
        <v>1</v>
      </c>
      <c r="C3" s="46">
        <f>COUNTIF('Evaluation par compétences'!F9:F19,"x")</f>
        <v>0</v>
      </c>
      <c r="D3" s="46">
        <f>COUNTIF('Evaluation par compétences'!G9:G19,"x")</f>
        <v>0</v>
      </c>
      <c r="E3" s="36">
        <f>COUNTIF('Evaluation par compétences'!H9:H19,"x")</f>
        <v>1</v>
      </c>
      <c r="F3" s="46">
        <f t="shared" ref="F3:F18" si="0">2*E3</f>
        <v>2</v>
      </c>
      <c r="G3" s="35">
        <f>COUNTIF('Evaluation par compétences'!I9:I19,"x")</f>
        <v>1</v>
      </c>
      <c r="H3" s="46">
        <f>3*G3</f>
        <v>3</v>
      </c>
      <c r="I3" s="34"/>
      <c r="J3" s="34"/>
      <c r="K3" s="32">
        <f>3*(SUM(D3,F3,H3))/((3*'Evaluation par compétences'!A20)-(3*B3))</f>
        <v>0.5</v>
      </c>
      <c r="L3" s="30"/>
      <c r="U3" s="272"/>
      <c r="V3" s="30"/>
      <c r="W3" s="30"/>
      <c r="X3" s="30"/>
    </row>
    <row r="4" spans="1:24" s="31" customFormat="1" ht="48" customHeight="1">
      <c r="A4" s="178" t="s">
        <v>51</v>
      </c>
      <c r="B4" s="46">
        <f>COUNTIF('Evaluation par compétences'!E23:E31,"x")</f>
        <v>0</v>
      </c>
      <c r="C4" s="46">
        <f>COUNTIF('Evaluation par compétences'!F23:F31,"x")</f>
        <v>0</v>
      </c>
      <c r="D4" s="46">
        <f>COUNTIF('Evaluation par compétences'!G23:G31,"x")</f>
        <v>0</v>
      </c>
      <c r="E4" s="36">
        <f>COUNTIF('Evaluation par compétences'!H23:H31,"x")</f>
        <v>0</v>
      </c>
      <c r="F4" s="46">
        <f t="shared" si="0"/>
        <v>0</v>
      </c>
      <c r="G4" s="35">
        <f>COUNTIF('Evaluation par compétences'!I23:I31,"x")</f>
        <v>0</v>
      </c>
      <c r="H4" s="46">
        <f t="shared" ref="H4:H18" si="1">3*G4</f>
        <v>0</v>
      </c>
      <c r="I4" s="34"/>
      <c r="J4" s="34"/>
      <c r="K4" s="32">
        <f>3*(SUM(D4,F4,H4))/((3*'Evaluation par compétences'!A32)-(3*B4))</f>
        <v>0</v>
      </c>
      <c r="L4" s="30"/>
      <c r="U4" s="272"/>
      <c r="V4" s="30"/>
      <c r="W4" s="30"/>
      <c r="X4" s="30"/>
    </row>
    <row r="5" spans="1:24" s="31" customFormat="1" ht="48" customHeight="1">
      <c r="A5" s="178" t="s">
        <v>70</v>
      </c>
      <c r="B5" s="46">
        <f>COUNTIF('Evaluation par compétences'!E35:E45,"x")</f>
        <v>0</v>
      </c>
      <c r="C5" s="46">
        <f>COUNTIF('Evaluation par compétences'!F35:F45,"x")</f>
        <v>0</v>
      </c>
      <c r="D5" s="46">
        <f>COUNTIF('Evaluation par compétences'!G35:G45,"x")</f>
        <v>0</v>
      </c>
      <c r="E5" s="36">
        <f>COUNTIF('Evaluation par compétences'!H35:H45,"x")</f>
        <v>0</v>
      </c>
      <c r="F5" s="46">
        <f t="shared" si="0"/>
        <v>0</v>
      </c>
      <c r="G5" s="35">
        <f>COUNTIF('Evaluation par compétences'!I35:I45,"x")</f>
        <v>0</v>
      </c>
      <c r="H5" s="46">
        <f t="shared" si="1"/>
        <v>0</v>
      </c>
      <c r="I5" s="34"/>
      <c r="J5" s="34"/>
      <c r="K5" s="32">
        <f>3*(SUM(D5,F5,H5))/((3*'Evaluation par compétences'!A46)-(3*B5))</f>
        <v>0</v>
      </c>
      <c r="L5" s="171" t="s">
        <v>302</v>
      </c>
      <c r="V5" s="30"/>
      <c r="W5" s="30"/>
      <c r="X5" s="30"/>
    </row>
    <row r="6" spans="1:24" s="31" customFormat="1" ht="48" customHeight="1">
      <c r="A6" s="178" t="s">
        <v>93</v>
      </c>
      <c r="B6" s="46">
        <f>COUNTIF('Evaluation par compétences'!E49:E56,"x")</f>
        <v>0</v>
      </c>
      <c r="C6" s="46">
        <f>COUNTIF('Evaluation par compétences'!F49:F56,"x")</f>
        <v>0</v>
      </c>
      <c r="D6" s="46">
        <f>COUNTIF('Evaluation par compétences'!G49:G56,"x")</f>
        <v>0</v>
      </c>
      <c r="E6" s="36">
        <f>COUNTIF('Evaluation par compétences'!H49:H56,"x")</f>
        <v>0</v>
      </c>
      <c r="F6" s="46">
        <f t="shared" si="0"/>
        <v>0</v>
      </c>
      <c r="G6" s="35">
        <f>COUNTIF('Evaluation par compétences'!I49:I56,"x")</f>
        <v>0</v>
      </c>
      <c r="H6" s="46">
        <f t="shared" si="1"/>
        <v>0</v>
      </c>
      <c r="I6" s="34"/>
      <c r="J6" s="34"/>
      <c r="K6" s="32">
        <f>3*(SUM(D6,F6,H6))/((3*'Evaluation par compétences'!A57)-(3*B6))</f>
        <v>0</v>
      </c>
      <c r="L6" s="171" t="s">
        <v>303</v>
      </c>
      <c r="V6" s="30"/>
      <c r="W6" s="30"/>
      <c r="X6" s="30"/>
    </row>
    <row r="7" spans="1:24" s="31" customFormat="1" ht="48" customHeight="1">
      <c r="A7" s="178" t="s">
        <v>108</v>
      </c>
      <c r="B7" s="46">
        <f>COUNTIF('Evaluation par compétences'!E60:E65,"x")</f>
        <v>0</v>
      </c>
      <c r="C7" s="46">
        <f>COUNTIF('Evaluation par compétences'!F60:F65,"x")</f>
        <v>0</v>
      </c>
      <c r="D7" s="46">
        <f>COUNTIF('Evaluation par compétences'!G60:G65,"x")</f>
        <v>0</v>
      </c>
      <c r="E7" s="36">
        <f>COUNTIF('Evaluation par compétences'!H60:H65,"x")</f>
        <v>0</v>
      </c>
      <c r="F7" s="46">
        <f t="shared" si="0"/>
        <v>0</v>
      </c>
      <c r="G7" s="35">
        <f>COUNTIF('Evaluation par compétences'!I60:I65,"x")</f>
        <v>0</v>
      </c>
      <c r="H7" s="46">
        <f t="shared" si="1"/>
        <v>0</v>
      </c>
      <c r="I7" s="34"/>
      <c r="J7" s="34"/>
      <c r="K7" s="32">
        <f>3*(SUM(D7,F7,H7))/((3*'Evaluation par compétences'!A66)-(3*B7))</f>
        <v>0</v>
      </c>
      <c r="L7" s="171" t="s">
        <v>304</v>
      </c>
      <c r="V7" s="30"/>
      <c r="W7" s="30"/>
      <c r="X7" s="30"/>
    </row>
    <row r="8" spans="1:24" s="31" customFormat="1" ht="48" customHeight="1">
      <c r="A8" s="178" t="s">
        <v>119</v>
      </c>
      <c r="B8" s="46">
        <f>COUNTIF('Evaluation par compétences'!E69:E74,"x")</f>
        <v>0</v>
      </c>
      <c r="C8" s="46">
        <f>COUNTIF('Evaluation par compétences'!F69:F74,"x")</f>
        <v>0</v>
      </c>
      <c r="D8" s="46">
        <f>COUNTIF('Evaluation par compétences'!G69:G74,"x")</f>
        <v>0</v>
      </c>
      <c r="E8" s="36">
        <f>COUNTIF('Evaluation par compétences'!H69:H74,"x")</f>
        <v>0</v>
      </c>
      <c r="F8" s="46">
        <f t="shared" si="0"/>
        <v>0</v>
      </c>
      <c r="G8" s="35">
        <f>COUNTIF('Evaluation par compétences'!I69:I74,"x")</f>
        <v>0</v>
      </c>
      <c r="H8" s="46">
        <f t="shared" si="1"/>
        <v>0</v>
      </c>
      <c r="I8" s="34"/>
      <c r="J8" s="34"/>
      <c r="K8" s="32">
        <f>3*(SUM(D8,F8,H8))/((3*'Evaluation par compétences'!A75)-(3*B8))</f>
        <v>0</v>
      </c>
      <c r="L8" s="171" t="s">
        <v>305</v>
      </c>
      <c r="V8" s="30"/>
      <c r="W8" s="30"/>
      <c r="X8" s="30"/>
    </row>
    <row r="9" spans="1:24" s="31" customFormat="1" ht="48" customHeight="1">
      <c r="A9" s="178" t="s">
        <v>132</v>
      </c>
      <c r="B9" s="46">
        <f>COUNTIF('Evaluation par compétences'!E78:E83,"x")</f>
        <v>0</v>
      </c>
      <c r="C9" s="46">
        <f>COUNTIF('Evaluation par compétences'!F78:F83,"x")</f>
        <v>0</v>
      </c>
      <c r="D9" s="46">
        <f>COUNTIF('Evaluation par compétences'!G78:G83,"x")</f>
        <v>0</v>
      </c>
      <c r="E9" s="36">
        <f>COUNTIF('Evaluation par compétences'!H78:H83,"x")</f>
        <v>0</v>
      </c>
      <c r="F9" s="46">
        <f t="shared" si="0"/>
        <v>0</v>
      </c>
      <c r="G9" s="35">
        <f>COUNTIF('Evaluation par compétences'!I78:I83,"x")</f>
        <v>0</v>
      </c>
      <c r="H9" s="46">
        <f t="shared" si="1"/>
        <v>0</v>
      </c>
      <c r="I9" s="34"/>
      <c r="J9" s="34"/>
      <c r="K9" s="32">
        <f>3*(SUM(D9,F9,H9))/((3*'Evaluation par compétences'!A84)-(3*B9))</f>
        <v>0</v>
      </c>
      <c r="L9" s="171" t="s">
        <v>306</v>
      </c>
      <c r="V9" s="30"/>
      <c r="W9" s="30"/>
      <c r="X9" s="30"/>
    </row>
    <row r="10" spans="1:24" s="31" customFormat="1" ht="48" customHeight="1">
      <c r="A10" s="178" t="s">
        <v>145</v>
      </c>
      <c r="B10" s="46">
        <f>COUNTIF('Evaluation par compétences'!E87:E97,"x")</f>
        <v>0</v>
      </c>
      <c r="C10" s="46">
        <f>COUNTIF('Evaluation par compétences'!F87:F97,"x")</f>
        <v>0</v>
      </c>
      <c r="D10" s="46">
        <f>COUNTIF('Evaluation par compétences'!G87:G97,"x")</f>
        <v>0</v>
      </c>
      <c r="E10" s="36">
        <f>COUNTIF('Evaluation par compétences'!H87:H97,"x")</f>
        <v>0</v>
      </c>
      <c r="F10" s="46">
        <f t="shared" si="0"/>
        <v>0</v>
      </c>
      <c r="G10" s="35">
        <f>COUNTIF('Evaluation par compétences'!I87:I97,"x")</f>
        <v>0</v>
      </c>
      <c r="H10" s="46">
        <f t="shared" si="1"/>
        <v>0</v>
      </c>
      <c r="I10" s="34"/>
      <c r="J10" s="34"/>
      <c r="K10" s="32">
        <f>3*(SUM(D10,F10,H10))/((3*'Evaluation par compétences'!A97)-(3*B10))</f>
        <v>0</v>
      </c>
      <c r="L10" s="171" t="s">
        <v>307</v>
      </c>
      <c r="V10" s="30"/>
      <c r="W10" s="30"/>
      <c r="X10" s="30"/>
    </row>
    <row r="11" spans="1:24" s="31" customFormat="1" ht="36.950000000000003" customHeight="1">
      <c r="A11" s="178" t="s">
        <v>166</v>
      </c>
      <c r="B11" s="46">
        <f>COUNTIF('Evaluation par compétences'!E100:E109,"x")</f>
        <v>0</v>
      </c>
      <c r="C11" s="46">
        <f>COUNTIF('Evaluation par compétences'!F100:F109,"x")</f>
        <v>0</v>
      </c>
      <c r="D11" s="46">
        <f>COUNTIF('Evaluation par compétences'!G100:G109,"x")</f>
        <v>0</v>
      </c>
      <c r="E11" s="36">
        <f>COUNTIF('Evaluation par compétences'!H100:H109,"x")</f>
        <v>0</v>
      </c>
      <c r="F11" s="46">
        <f t="shared" si="0"/>
        <v>0</v>
      </c>
      <c r="G11" s="35">
        <f>COUNTIF('Evaluation par compétences'!I100:I109,"x")</f>
        <v>0</v>
      </c>
      <c r="H11" s="46">
        <f t="shared" si="1"/>
        <v>0</v>
      </c>
      <c r="I11" s="34"/>
      <c r="J11" s="34"/>
      <c r="K11" s="32">
        <f>3*(SUM(D11,F11,H11))/((3*'Evaluation par compétences'!A110)-(3*B11))</f>
        <v>0</v>
      </c>
      <c r="L11" s="171" t="s">
        <v>308</v>
      </c>
      <c r="V11" s="30"/>
      <c r="W11" s="30"/>
      <c r="X11" s="30"/>
    </row>
    <row r="12" spans="1:24" s="31" customFormat="1" ht="27.95" customHeight="1">
      <c r="A12" s="178" t="s">
        <v>187</v>
      </c>
      <c r="B12" s="46">
        <f>COUNTIF('Evaluation par compétences'!E113:E119,"x")</f>
        <v>0</v>
      </c>
      <c r="C12" s="46">
        <f>COUNTIF('Evaluation par compétences'!F113:F119,"x")</f>
        <v>0</v>
      </c>
      <c r="D12" s="46">
        <f>COUNTIF('Evaluation par compétences'!G113:G119,"x")</f>
        <v>0</v>
      </c>
      <c r="E12" s="36">
        <f>COUNTIF('Evaluation par compétences'!H113:H119,"x")</f>
        <v>0</v>
      </c>
      <c r="F12" s="46">
        <f t="shared" si="0"/>
        <v>0</v>
      </c>
      <c r="G12" s="35">
        <f>COUNTIF('Evaluation par compétences'!I113:I119,"x")</f>
        <v>0</v>
      </c>
      <c r="H12" s="46">
        <f t="shared" si="1"/>
        <v>0</v>
      </c>
      <c r="I12" s="34"/>
      <c r="J12" s="34"/>
      <c r="K12" s="32">
        <f>3*(SUM(D12,F12,H12))/((3*'Evaluation par compétences'!A120)-(3*B12))</f>
        <v>0</v>
      </c>
      <c r="L12" s="171" t="s">
        <v>309</v>
      </c>
      <c r="V12" s="30"/>
      <c r="W12" s="30"/>
      <c r="X12" s="30"/>
    </row>
    <row r="13" spans="1:24" s="31" customFormat="1" ht="27.95" customHeight="1">
      <c r="A13" s="174" t="s">
        <v>202</v>
      </c>
      <c r="B13" s="46">
        <f>COUNTIF('Evaluation par compétences'!E123:E132,"x")</f>
        <v>0</v>
      </c>
      <c r="C13" s="46">
        <f>COUNTIF('Evaluation par compétences'!F123:F132,"x")</f>
        <v>0</v>
      </c>
      <c r="D13" s="46">
        <f>COUNTIF('Evaluation par compétences'!G123:G132,"x")</f>
        <v>0</v>
      </c>
      <c r="E13" s="36">
        <f>COUNTIF('Evaluation par compétences'!H123:H132,"x")</f>
        <v>0</v>
      </c>
      <c r="F13" s="46">
        <f t="shared" si="0"/>
        <v>0</v>
      </c>
      <c r="G13" s="35">
        <f>COUNTIF('Evaluation par compétences'!I123:I132,"x")</f>
        <v>0</v>
      </c>
      <c r="H13" s="46">
        <f t="shared" si="1"/>
        <v>0</v>
      </c>
      <c r="I13" s="34"/>
      <c r="J13" s="34"/>
      <c r="K13" s="32">
        <f>3*(SUM(D13,F13,H13))/((3*'Evaluation par compétences'!A133)-(3*B13))</f>
        <v>0</v>
      </c>
      <c r="L13" s="171" t="s">
        <v>310</v>
      </c>
      <c r="V13" s="30"/>
      <c r="W13" s="30"/>
      <c r="X13" s="30"/>
    </row>
    <row r="14" spans="1:24" s="31" customFormat="1" ht="27.95" customHeight="1">
      <c r="A14" s="174" t="s">
        <v>223</v>
      </c>
      <c r="B14" s="46">
        <f>COUNTIF('Evaluation par compétences'!E136:E140,"x")</f>
        <v>0</v>
      </c>
      <c r="C14" s="46">
        <f>COUNTIF('Evaluation par compétences'!F136:F140,"x")</f>
        <v>0</v>
      </c>
      <c r="D14" s="46">
        <f>COUNTIF('Evaluation par compétences'!G136:G140,"x")</f>
        <v>0</v>
      </c>
      <c r="E14" s="36">
        <f>COUNTIF('Evaluation par compétences'!H136:H140,"x")</f>
        <v>0</v>
      </c>
      <c r="F14" s="46">
        <f t="shared" si="0"/>
        <v>0</v>
      </c>
      <c r="G14" s="35">
        <f>COUNTIF('Evaluation par compétences'!I136:I140,"x")</f>
        <v>0</v>
      </c>
      <c r="H14" s="46">
        <f t="shared" si="1"/>
        <v>0</v>
      </c>
      <c r="I14" s="34"/>
      <c r="J14" s="34"/>
      <c r="K14" s="32">
        <f>3*(SUM(D14,F14,H14))/((3*'Evaluation par compétences'!A141)-(3*B14))</f>
        <v>0</v>
      </c>
      <c r="L14" s="171" t="s">
        <v>311</v>
      </c>
      <c r="V14" s="30"/>
      <c r="W14" s="30"/>
      <c r="X14" s="30"/>
    </row>
    <row r="15" spans="1:24" s="31" customFormat="1" ht="47.45" customHeight="1">
      <c r="A15" s="178" t="s">
        <v>234</v>
      </c>
      <c r="B15" s="46">
        <f>COUNTIF('Evaluation par compétences'!E144:E146,"x")</f>
        <v>0</v>
      </c>
      <c r="C15" s="46">
        <f>COUNTIF('Evaluation par compétences'!F144:F146,"x")</f>
        <v>0</v>
      </c>
      <c r="D15" s="46">
        <f>COUNTIF('Evaluation par compétences'!G144:G146,"x")</f>
        <v>0</v>
      </c>
      <c r="E15" s="36">
        <f>COUNTIF('Evaluation par compétences'!H144:H146,"x")</f>
        <v>0</v>
      </c>
      <c r="F15" s="46">
        <f t="shared" si="0"/>
        <v>0</v>
      </c>
      <c r="G15" s="35">
        <f>COUNTIF('Evaluation par compétences'!I144:I146,"x")</f>
        <v>0</v>
      </c>
      <c r="H15" s="46">
        <f>3*G15</f>
        <v>0</v>
      </c>
      <c r="I15" s="34"/>
      <c r="J15" s="34"/>
      <c r="K15" s="32">
        <f>3*(SUM(D15,F15,H15))/((3*'Evaluation par compétences'!A147)-(3*B15))</f>
        <v>0</v>
      </c>
      <c r="L15" s="171" t="s">
        <v>312</v>
      </c>
      <c r="V15" s="30"/>
      <c r="W15" s="30"/>
      <c r="X15" s="30"/>
    </row>
    <row r="16" spans="1:24" s="31" customFormat="1" ht="47.45" customHeight="1">
      <c r="A16" s="178" t="s">
        <v>241</v>
      </c>
      <c r="B16" s="46">
        <f>COUNTIF('Evaluation par compétences'!E150:E154,"x")</f>
        <v>0</v>
      </c>
      <c r="C16" s="46">
        <f>COUNTIF('Evaluation par compétences'!F150:F154,"x")</f>
        <v>0</v>
      </c>
      <c r="D16" s="46">
        <f>COUNTIF('Evaluation par compétences'!G150:G154,"x")</f>
        <v>0</v>
      </c>
      <c r="E16" s="36">
        <f>COUNTIF('Evaluation par compétences'!H150:H154,"x")</f>
        <v>0</v>
      </c>
      <c r="F16" s="46">
        <f t="shared" si="0"/>
        <v>0</v>
      </c>
      <c r="G16" s="35">
        <f>COUNTIF('Evaluation par compétences'!I150:I154,"x")</f>
        <v>0</v>
      </c>
      <c r="H16" s="46">
        <f t="shared" si="1"/>
        <v>0</v>
      </c>
      <c r="I16" s="34"/>
      <c r="J16" s="34"/>
      <c r="K16" s="32">
        <f>3*(SUM(D16,F16,H16))/((3*'Evaluation par compétences'!A155)-(3*B16))</f>
        <v>0</v>
      </c>
      <c r="L16" s="171" t="s">
        <v>313</v>
      </c>
      <c r="V16" s="30"/>
      <c r="W16" s="30"/>
      <c r="X16" s="30"/>
    </row>
    <row r="17" spans="1:24" s="31" customFormat="1" ht="47.45" customHeight="1">
      <c r="A17" s="178" t="s">
        <v>252</v>
      </c>
      <c r="B17" s="46">
        <f>COUNTIF('Evaluation par compétences'!E158:E163,"x")</f>
        <v>0</v>
      </c>
      <c r="C17" s="46">
        <f>COUNTIF('Evaluation par compétences'!F158:F163,"x")</f>
        <v>0</v>
      </c>
      <c r="D17" s="46">
        <f>COUNTIF('Evaluation par compétences'!G158:G163,"x")</f>
        <v>0</v>
      </c>
      <c r="E17" s="36">
        <f>COUNTIF('Evaluation par compétences'!H158:H163,"x")</f>
        <v>0</v>
      </c>
      <c r="F17" s="46">
        <f t="shared" si="0"/>
        <v>0</v>
      </c>
      <c r="G17" s="35">
        <f>COUNTIF('Evaluation par compétences'!I158:I163,"x")</f>
        <v>0</v>
      </c>
      <c r="H17" s="46">
        <f t="shared" si="1"/>
        <v>0</v>
      </c>
      <c r="I17" s="34"/>
      <c r="J17" s="34"/>
      <c r="K17" s="32">
        <f>3*(SUM(D17,F17,H17))/((3*'Evaluation par compétences'!A164)-(3*B17))</f>
        <v>0</v>
      </c>
      <c r="L17" s="171" t="s">
        <v>314</v>
      </c>
      <c r="V17" s="30"/>
      <c r="W17" s="30"/>
      <c r="X17" s="30"/>
    </row>
    <row r="18" spans="1:24" s="31" customFormat="1" ht="32.1" customHeight="1">
      <c r="A18" s="178" t="s">
        <v>265</v>
      </c>
      <c r="B18" s="46">
        <f>COUNTIF('Evaluation par compétences'!E167:E174,"x")</f>
        <v>0</v>
      </c>
      <c r="C18" s="46">
        <f>COUNTIF('Evaluation par compétences'!F167:F174,"x")</f>
        <v>0</v>
      </c>
      <c r="D18" s="46">
        <f>COUNTIF('Evaluation par compétences'!G167:G174,"x")</f>
        <v>0</v>
      </c>
      <c r="E18" s="36">
        <f>COUNTIF('Evaluation par compétences'!H167:H174,"x")</f>
        <v>0</v>
      </c>
      <c r="F18" s="46">
        <f t="shared" si="0"/>
        <v>0</v>
      </c>
      <c r="G18" s="35">
        <f>COUNTIF('Evaluation par compétences'!I167:I174,"x")</f>
        <v>0</v>
      </c>
      <c r="H18" s="46">
        <f t="shared" si="1"/>
        <v>0</v>
      </c>
      <c r="I18" s="34"/>
      <c r="J18" s="34"/>
      <c r="K18" s="32">
        <f>3*(SUM(D18,F18,H18))/((3*'Evaluation par compétences'!A175)-(3*B18))</f>
        <v>0</v>
      </c>
      <c r="L18" s="171" t="s">
        <v>315</v>
      </c>
      <c r="V18" s="30"/>
      <c r="W18" s="30"/>
      <c r="X18" s="30"/>
    </row>
    <row r="19" spans="1:24" s="30" customFormat="1" ht="27.95" customHeight="1">
      <c r="A19" s="184"/>
      <c r="B19" s="184"/>
      <c r="C19" s="184"/>
      <c r="D19" s="184"/>
      <c r="E19" s="179" t="s">
        <v>316</v>
      </c>
      <c r="F19" s="180"/>
      <c r="G19" s="181"/>
      <c r="H19" s="182"/>
      <c r="I19" s="182"/>
      <c r="J19" s="182"/>
      <c r="K19" s="183">
        <f>SUM(K3+K11+K12+K13+K14+K15+K18)/7</f>
        <v>7.1428571428571425E-2</v>
      </c>
      <c r="M19" s="31"/>
      <c r="N19" s="31"/>
      <c r="O19" s="31"/>
      <c r="P19" s="31"/>
      <c r="Q19" s="31"/>
      <c r="R19" s="31"/>
      <c r="S19" s="31"/>
      <c r="T19" s="31"/>
      <c r="U19" s="31"/>
    </row>
    <row r="20" spans="1:24"/>
  </sheetData>
  <mergeCells count="3">
    <mergeCell ref="U3:U4"/>
    <mergeCell ref="G2:H2"/>
    <mergeCell ref="E2:F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CE455-1619-42FA-9C5E-2A29E4537F4D}">
  <dimension ref="A1:X170"/>
  <sheetViews>
    <sheetView showGridLines="0" topLeftCell="A56" zoomScaleNormal="100" workbookViewId="0">
      <selection activeCell="U14" sqref="U14"/>
    </sheetView>
  </sheetViews>
  <sheetFormatPr defaultColWidth="0" defaultRowHeight="15" zeroHeight="1"/>
  <cols>
    <col min="1" max="1" width="5" customWidth="1"/>
    <col min="2" max="2" width="11.42578125" customWidth="1"/>
    <col min="3" max="3" width="68.85546875" customWidth="1"/>
    <col min="4" max="8" width="11.42578125" customWidth="1"/>
    <col min="9" max="9" width="10" customWidth="1"/>
    <col min="10" max="10" width="1.5703125" customWidth="1"/>
    <col min="11" max="16" width="11.42578125" customWidth="1"/>
    <col min="17" max="17" width="1.85546875" customWidth="1"/>
    <col min="18" max="23" width="11.42578125" customWidth="1"/>
    <col min="24" max="24" width="2.28515625" customWidth="1"/>
    <col min="25" max="16384" width="11.42578125" hidden="1"/>
  </cols>
  <sheetData>
    <row r="1" spans="1:20">
      <c r="R1" s="275"/>
      <c r="S1" s="275"/>
      <c r="T1" s="275"/>
    </row>
    <row r="2" spans="1:20" ht="22.5">
      <c r="A2" s="77"/>
      <c r="B2" s="75"/>
      <c r="C2" s="155"/>
      <c r="D2" s="156" t="s">
        <v>20</v>
      </c>
      <c r="E2" s="157" t="s">
        <v>16</v>
      </c>
      <c r="F2" s="157" t="s">
        <v>17</v>
      </c>
      <c r="G2" s="160" t="s">
        <v>299</v>
      </c>
      <c r="H2" s="161" t="s">
        <v>19</v>
      </c>
      <c r="I2" s="156" t="s">
        <v>301</v>
      </c>
    </row>
    <row r="3" spans="1:20">
      <c r="A3" s="81" t="s">
        <v>317</v>
      </c>
      <c r="B3" s="154" t="s">
        <v>25</v>
      </c>
      <c r="C3" s="158"/>
      <c r="D3" s="159">
        <f>Résultats!B3</f>
        <v>1</v>
      </c>
      <c r="E3" s="159">
        <f>Résultats!C3</f>
        <v>0</v>
      </c>
      <c r="F3" s="159">
        <f>Résultats!D3</f>
        <v>0</v>
      </c>
      <c r="G3" s="159">
        <f>Résultats!F3</f>
        <v>2</v>
      </c>
      <c r="H3" s="159">
        <f>Résultats!H3</f>
        <v>3</v>
      </c>
      <c r="I3" s="162">
        <f>Résultats!K3</f>
        <v>0.5</v>
      </c>
    </row>
    <row r="4" spans="1:20">
      <c r="A4" s="167" t="s">
        <v>317</v>
      </c>
      <c r="B4" s="166" t="s">
        <v>26</v>
      </c>
      <c r="C4" s="165" t="s">
        <v>27</v>
      </c>
      <c r="D4" s="163">
        <f>COUNTA('Evaluation par compétences'!E9)</f>
        <v>0</v>
      </c>
      <c r="E4" s="163">
        <f>COUNTA('Evaluation par compétences'!F9)</f>
        <v>0</v>
      </c>
      <c r="F4" s="163">
        <f>COUNTA('Evaluation par compétences'!G9)*1</f>
        <v>0</v>
      </c>
      <c r="G4" s="163">
        <f>COUNTA('Evaluation par compétences'!H9)*2</f>
        <v>0</v>
      </c>
      <c r="H4" s="163">
        <f>COUNTA('Evaluation par compétences'!I9)*3</f>
        <v>3</v>
      </c>
      <c r="I4" s="164">
        <f>IF(D4=0,(SUM(F4,G4,H4)),"N/A")</f>
        <v>3</v>
      </c>
    </row>
    <row r="5" spans="1:20">
      <c r="A5" s="167" t="s">
        <v>317</v>
      </c>
      <c r="B5" s="166" t="s">
        <v>29</v>
      </c>
      <c r="C5" s="165" t="s">
        <v>30</v>
      </c>
      <c r="D5" s="163">
        <f>COUNTA('Evaluation par compétences'!E10)</f>
        <v>0</v>
      </c>
      <c r="E5" s="163">
        <f>COUNTA('Evaluation par compétences'!F10)</f>
        <v>0</v>
      </c>
      <c r="F5" s="163">
        <f>COUNTA('Evaluation par compétences'!G10)*1</f>
        <v>0</v>
      </c>
      <c r="G5" s="163">
        <f>COUNTA('Evaluation par compétences'!H10)*2</f>
        <v>0</v>
      </c>
      <c r="H5" s="163">
        <f>COUNTA('Evaluation par compétences'!I10)*3</f>
        <v>0</v>
      </c>
      <c r="I5" s="164">
        <f t="shared" ref="I5:I14" si="0">IF(D5=0,(SUM(F5,G5,H5)),"N/A")</f>
        <v>0</v>
      </c>
    </row>
    <row r="6" spans="1:20">
      <c r="A6" s="167" t="s">
        <v>317</v>
      </c>
      <c r="B6" s="166" t="s">
        <v>31</v>
      </c>
      <c r="C6" s="165" t="s">
        <v>32</v>
      </c>
      <c r="D6" s="163">
        <f>COUNTA('Evaluation par compétences'!E11)</f>
        <v>1</v>
      </c>
      <c r="E6" s="163">
        <f>COUNTA('Evaluation par compétences'!F11)</f>
        <v>0</v>
      </c>
      <c r="F6" s="163">
        <f>COUNTA('Evaluation par compétences'!G11)*1</f>
        <v>0</v>
      </c>
      <c r="G6" s="163">
        <f>COUNTA('Evaluation par compétences'!H11)*2</f>
        <v>0</v>
      </c>
      <c r="H6" s="163">
        <f>COUNTA('Evaluation par compétences'!I11)*3</f>
        <v>0</v>
      </c>
      <c r="I6" s="164" t="str">
        <f t="shared" si="0"/>
        <v>N/A</v>
      </c>
    </row>
    <row r="7" spans="1:20">
      <c r="A7" s="167" t="s">
        <v>317</v>
      </c>
      <c r="B7" s="166" t="s">
        <v>34</v>
      </c>
      <c r="C7" s="165" t="s">
        <v>35</v>
      </c>
      <c r="D7" s="163">
        <f>COUNTA('Evaluation par compétences'!E12)</f>
        <v>0</v>
      </c>
      <c r="E7" s="163">
        <f>COUNTA('Evaluation par compétences'!F12)</f>
        <v>0</v>
      </c>
      <c r="F7" s="163">
        <f>COUNTA('Evaluation par compétences'!G12)*1</f>
        <v>0</v>
      </c>
      <c r="G7" s="163">
        <f>COUNTA('Evaluation par compétences'!H12)*2</f>
        <v>0</v>
      </c>
      <c r="H7" s="163">
        <f>COUNTA('Evaluation par compétences'!I12)*3</f>
        <v>0</v>
      </c>
      <c r="I7" s="164">
        <f t="shared" si="0"/>
        <v>0</v>
      </c>
    </row>
    <row r="8" spans="1:20">
      <c r="A8" s="167" t="s">
        <v>317</v>
      </c>
      <c r="B8" s="166" t="s">
        <v>36</v>
      </c>
      <c r="C8" s="165" t="s">
        <v>37</v>
      </c>
      <c r="D8" s="163">
        <f>COUNTA('Evaluation par compétences'!E13)</f>
        <v>0</v>
      </c>
      <c r="E8" s="163">
        <f>COUNTA('Evaluation par compétences'!F13)</f>
        <v>0</v>
      </c>
      <c r="F8" s="163">
        <f>COUNTA('Evaluation par compétences'!G13)*1</f>
        <v>0</v>
      </c>
      <c r="G8" s="163">
        <f>COUNTA('Evaluation par compétences'!H13)*2</f>
        <v>2</v>
      </c>
      <c r="H8" s="163">
        <f>COUNTA('Evaluation par compétences'!I13)*3</f>
        <v>0</v>
      </c>
      <c r="I8" s="164">
        <f t="shared" si="0"/>
        <v>2</v>
      </c>
    </row>
    <row r="9" spans="1:20">
      <c r="A9" s="167" t="s">
        <v>317</v>
      </c>
      <c r="B9" s="166" t="s">
        <v>39</v>
      </c>
      <c r="C9" s="165" t="s">
        <v>40</v>
      </c>
      <c r="D9" s="163">
        <f>COUNTA('Evaluation par compétences'!E14)</f>
        <v>0</v>
      </c>
      <c r="E9" s="163">
        <f>COUNTA('Evaluation par compétences'!F14)</f>
        <v>0</v>
      </c>
      <c r="F9" s="163">
        <f>COUNTA('Evaluation par compétences'!G14)*1</f>
        <v>0</v>
      </c>
      <c r="G9" s="163">
        <f>COUNTA('Evaluation par compétences'!H14)*2</f>
        <v>0</v>
      </c>
      <c r="H9" s="163">
        <f>COUNTA('Evaluation par compétences'!I14)*3</f>
        <v>0</v>
      </c>
      <c r="I9" s="164">
        <f t="shared" si="0"/>
        <v>0</v>
      </c>
    </row>
    <row r="10" spans="1:20">
      <c r="A10" s="167" t="s">
        <v>317</v>
      </c>
      <c r="B10" s="166" t="s">
        <v>41</v>
      </c>
      <c r="C10" s="165" t="s">
        <v>42</v>
      </c>
      <c r="D10" s="163">
        <f>COUNTA('Evaluation par compétences'!E15)</f>
        <v>0</v>
      </c>
      <c r="E10" s="163">
        <f>COUNTA('Evaluation par compétences'!F15)</f>
        <v>0</v>
      </c>
      <c r="F10" s="163">
        <f>COUNTA('Evaluation par compétences'!G15)*1</f>
        <v>0</v>
      </c>
      <c r="G10" s="163">
        <f>COUNTA('Evaluation par compétences'!H15)*2</f>
        <v>0</v>
      </c>
      <c r="H10" s="163">
        <f>COUNTA('Evaluation par compétences'!I15)*3</f>
        <v>0</v>
      </c>
      <c r="I10" s="164">
        <f t="shared" si="0"/>
        <v>0</v>
      </c>
    </row>
    <row r="11" spans="1:20">
      <c r="A11" s="167" t="s">
        <v>317</v>
      </c>
      <c r="B11" s="166" t="s">
        <v>43</v>
      </c>
      <c r="C11" s="165" t="s">
        <v>44</v>
      </c>
      <c r="D11" s="163">
        <f>COUNTA('Evaluation par compétences'!E16)</f>
        <v>0</v>
      </c>
      <c r="E11" s="163">
        <f>COUNTA('Evaluation par compétences'!F16)</f>
        <v>0</v>
      </c>
      <c r="F11" s="163">
        <f>COUNTA('Evaluation par compétences'!G16)*1</f>
        <v>0</v>
      </c>
      <c r="G11" s="163">
        <f>COUNTA('Evaluation par compétences'!H16)*2</f>
        <v>0</v>
      </c>
      <c r="H11" s="163">
        <f>COUNTA('Evaluation par compétences'!I16)*3</f>
        <v>0</v>
      </c>
      <c r="I11" s="164">
        <f t="shared" si="0"/>
        <v>0</v>
      </c>
    </row>
    <row r="12" spans="1:20">
      <c r="A12" s="167" t="s">
        <v>317</v>
      </c>
      <c r="B12" s="166" t="s">
        <v>45</v>
      </c>
      <c r="C12" s="165" t="s">
        <v>46</v>
      </c>
      <c r="D12" s="163">
        <f>COUNTA('Evaluation par compétences'!E17)</f>
        <v>0</v>
      </c>
      <c r="E12" s="163">
        <f>COUNTA('Evaluation par compétences'!F17)</f>
        <v>0</v>
      </c>
      <c r="F12" s="163">
        <f>COUNTA('Evaluation par compétences'!G17)*1</f>
        <v>0</v>
      </c>
      <c r="G12" s="163">
        <f>COUNTA('Evaluation par compétences'!H17)*2</f>
        <v>0</v>
      </c>
      <c r="H12" s="163">
        <f>COUNTA('Evaluation par compétences'!I17)*3</f>
        <v>0</v>
      </c>
      <c r="I12" s="164">
        <f t="shared" si="0"/>
        <v>0</v>
      </c>
    </row>
    <row r="13" spans="1:20">
      <c r="A13" s="167" t="s">
        <v>317</v>
      </c>
      <c r="B13" s="166" t="s">
        <v>47</v>
      </c>
      <c r="C13" s="165" t="s">
        <v>48</v>
      </c>
      <c r="D13" s="163">
        <f>COUNTA('Evaluation par compétences'!E18)</f>
        <v>0</v>
      </c>
      <c r="E13" s="163">
        <f>COUNTA('Evaluation par compétences'!F18)</f>
        <v>0</v>
      </c>
      <c r="F13" s="163">
        <f>COUNTA('Evaluation par compétences'!G18)*1</f>
        <v>0</v>
      </c>
      <c r="G13" s="163">
        <f>COUNTA('Evaluation par compétences'!H18)*2</f>
        <v>0</v>
      </c>
      <c r="H13" s="163">
        <f>COUNTA('Evaluation par compétences'!I18)*3</f>
        <v>0</v>
      </c>
      <c r="I13" s="164">
        <f t="shared" si="0"/>
        <v>0</v>
      </c>
    </row>
    <row r="14" spans="1:20">
      <c r="A14" s="167" t="s">
        <v>317</v>
      </c>
      <c r="B14" s="166" t="s">
        <v>49</v>
      </c>
      <c r="C14" s="165" t="s">
        <v>50</v>
      </c>
      <c r="D14" s="163">
        <f>COUNTA('Evaluation par compétences'!E19)</f>
        <v>0</v>
      </c>
      <c r="E14" s="163">
        <f>COUNTA('Evaluation par compétences'!F19)</f>
        <v>0</v>
      </c>
      <c r="F14" s="163">
        <f>COUNTA('Evaluation par compétences'!G19)*1</f>
        <v>0</v>
      </c>
      <c r="G14" s="163">
        <f>COUNTA('Evaluation par compétences'!H19)*2</f>
        <v>0</v>
      </c>
      <c r="H14" s="163">
        <f>COUNTA('Evaluation par compétences'!I19)*3</f>
        <v>0</v>
      </c>
      <c r="I14" s="164">
        <f t="shared" si="0"/>
        <v>0</v>
      </c>
    </row>
    <row r="15" spans="1:20"/>
    <row r="16" spans="1:20" ht="22.5">
      <c r="A16" s="77"/>
      <c r="B16" s="75"/>
      <c r="C16" s="155"/>
      <c r="D16" s="156" t="s">
        <v>20</v>
      </c>
      <c r="E16" s="157" t="s">
        <v>16</v>
      </c>
      <c r="F16" s="157" t="s">
        <v>17</v>
      </c>
      <c r="G16" s="160" t="s">
        <v>299</v>
      </c>
      <c r="H16" s="161" t="s">
        <v>19</v>
      </c>
      <c r="I16" s="156" t="s">
        <v>301</v>
      </c>
    </row>
    <row r="17" spans="1:9">
      <c r="A17" s="81" t="s">
        <v>318</v>
      </c>
      <c r="B17" s="154" t="s">
        <v>51</v>
      </c>
      <c r="C17" s="158"/>
      <c r="D17" s="159">
        <f>Résultats!B4</f>
        <v>0</v>
      </c>
      <c r="E17" s="159">
        <f>Résultats!C4</f>
        <v>0</v>
      </c>
      <c r="F17" s="159">
        <f>Résultats!D4</f>
        <v>0</v>
      </c>
      <c r="G17" s="159">
        <f>Résultats!F4</f>
        <v>0</v>
      </c>
      <c r="H17" s="159">
        <f>Résultats!H4</f>
        <v>0</v>
      </c>
      <c r="I17" s="162">
        <f>Résultats!K4</f>
        <v>0</v>
      </c>
    </row>
    <row r="18" spans="1:9" ht="24">
      <c r="A18" s="167" t="s">
        <v>318</v>
      </c>
      <c r="B18" s="166" t="s">
        <v>52</v>
      </c>
      <c r="C18" s="168" t="s">
        <v>53</v>
      </c>
      <c r="D18" s="163">
        <f>COUNTA('Evaluation par compétences'!E23)</f>
        <v>0</v>
      </c>
      <c r="E18" s="163">
        <f>COUNTA('Evaluation par compétences'!F23)</f>
        <v>0</v>
      </c>
      <c r="F18" s="163">
        <f>COUNTA('Evaluation par compétences'!G23)*1</f>
        <v>0</v>
      </c>
      <c r="G18" s="163">
        <f>COUNTA('Evaluation par compétences'!H23)*2</f>
        <v>0</v>
      </c>
      <c r="H18" s="163">
        <f>COUNTA('Evaluation par compétences'!I23)*3</f>
        <v>0</v>
      </c>
      <c r="I18" s="164">
        <f>IF(D18=0,(SUM(F18,G18,H18)),"N/A")</f>
        <v>0</v>
      </c>
    </row>
    <row r="19" spans="1:9" ht="24">
      <c r="A19" s="167" t="s">
        <v>318</v>
      </c>
      <c r="B19" s="166" t="s">
        <v>54</v>
      </c>
      <c r="C19" s="168" t="s">
        <v>55</v>
      </c>
      <c r="D19" s="163">
        <f>COUNTA('Evaluation par compétences'!E24)</f>
        <v>0</v>
      </c>
      <c r="E19" s="163">
        <f>COUNTA('Evaluation par compétences'!F24)</f>
        <v>0</v>
      </c>
      <c r="F19" s="163">
        <f>COUNTA('Evaluation par compétences'!G24)*1</f>
        <v>0</v>
      </c>
      <c r="G19" s="163">
        <f>COUNTA('Evaluation par compétences'!H24)*2</f>
        <v>0</v>
      </c>
      <c r="H19" s="163">
        <f>COUNTA('Evaluation par compétences'!I24)*3</f>
        <v>0</v>
      </c>
      <c r="I19" s="164">
        <f t="shared" ref="I19:I26" si="1">IF(D19=0,(SUM(F19,G19,H19)),"N/A")</f>
        <v>0</v>
      </c>
    </row>
    <row r="20" spans="1:9" ht="24">
      <c r="A20" s="167" t="s">
        <v>318</v>
      </c>
      <c r="B20" s="166" t="s">
        <v>56</v>
      </c>
      <c r="C20" s="168" t="s">
        <v>57</v>
      </c>
      <c r="D20" s="163">
        <f>COUNTA('Evaluation par compétences'!E25)</f>
        <v>0</v>
      </c>
      <c r="E20" s="163">
        <f>COUNTA('Evaluation par compétences'!F25)</f>
        <v>0</v>
      </c>
      <c r="F20" s="163">
        <f>COUNTA('Evaluation par compétences'!G25)*1</f>
        <v>0</v>
      </c>
      <c r="G20" s="163">
        <f>COUNTA('Evaluation par compétences'!H25)*2</f>
        <v>0</v>
      </c>
      <c r="H20" s="163">
        <f>COUNTA('Evaluation par compétences'!I25)*3</f>
        <v>0</v>
      </c>
      <c r="I20" s="164">
        <f t="shared" si="1"/>
        <v>0</v>
      </c>
    </row>
    <row r="21" spans="1:9" ht="24">
      <c r="A21" s="167" t="s">
        <v>318</v>
      </c>
      <c r="B21" s="166" t="s">
        <v>58</v>
      </c>
      <c r="C21" s="168" t="s">
        <v>59</v>
      </c>
      <c r="D21" s="163">
        <f>COUNTA('Evaluation par compétences'!E26)</f>
        <v>0</v>
      </c>
      <c r="E21" s="163">
        <f>COUNTA('Evaluation par compétences'!F26)</f>
        <v>0</v>
      </c>
      <c r="F21" s="163">
        <f>COUNTA('Evaluation par compétences'!G26)*1</f>
        <v>0</v>
      </c>
      <c r="G21" s="163">
        <f>COUNTA('Evaluation par compétences'!H26)*2</f>
        <v>0</v>
      </c>
      <c r="H21" s="163">
        <f>COUNTA('Evaluation par compétences'!I26)*3</f>
        <v>0</v>
      </c>
      <c r="I21" s="164">
        <f t="shared" si="1"/>
        <v>0</v>
      </c>
    </row>
    <row r="22" spans="1:9" ht="24">
      <c r="A22" s="167" t="s">
        <v>318</v>
      </c>
      <c r="B22" s="166" t="s">
        <v>60</v>
      </c>
      <c r="C22" s="168" t="s">
        <v>61</v>
      </c>
      <c r="D22" s="163">
        <f>COUNTA('Evaluation par compétences'!E27)</f>
        <v>0</v>
      </c>
      <c r="E22" s="163">
        <f>COUNTA('Evaluation par compétences'!F27)</f>
        <v>0</v>
      </c>
      <c r="F22" s="163">
        <f>COUNTA('Evaluation par compétences'!G27)*1</f>
        <v>0</v>
      </c>
      <c r="G22" s="163">
        <f>COUNTA('Evaluation par compétences'!H27)*2</f>
        <v>0</v>
      </c>
      <c r="H22" s="163">
        <f>COUNTA('Evaluation par compétences'!I27)*3</f>
        <v>0</v>
      </c>
      <c r="I22" s="164">
        <f t="shared" si="1"/>
        <v>0</v>
      </c>
    </row>
    <row r="23" spans="1:9" ht="24">
      <c r="A23" s="167" t="s">
        <v>318</v>
      </c>
      <c r="B23" s="166" t="s">
        <v>62</v>
      </c>
      <c r="C23" s="168" t="s">
        <v>63</v>
      </c>
      <c r="D23" s="163">
        <f>COUNTA('Evaluation par compétences'!E28)</f>
        <v>0</v>
      </c>
      <c r="E23" s="163">
        <f>COUNTA('Evaluation par compétences'!F28)</f>
        <v>0</v>
      </c>
      <c r="F23" s="163">
        <f>COUNTA('Evaluation par compétences'!G28)*1</f>
        <v>0</v>
      </c>
      <c r="G23" s="163">
        <f>COUNTA('Evaluation par compétences'!H28)*2</f>
        <v>0</v>
      </c>
      <c r="H23" s="163">
        <f>COUNTA('Evaluation par compétences'!I28)*3</f>
        <v>0</v>
      </c>
      <c r="I23" s="164">
        <f>IF(D23=0,(SUM(F23,G23,H23)),"N/A")</f>
        <v>0</v>
      </c>
    </row>
    <row r="24" spans="1:9">
      <c r="A24" s="167" t="s">
        <v>318</v>
      </c>
      <c r="B24" s="166" t="s">
        <v>64</v>
      </c>
      <c r="C24" s="168" t="s">
        <v>65</v>
      </c>
      <c r="D24" s="163">
        <f>COUNTA('Evaluation par compétences'!E29)</f>
        <v>0</v>
      </c>
      <c r="E24" s="163">
        <f>COUNTA('Evaluation par compétences'!F29)</f>
        <v>0</v>
      </c>
      <c r="F24" s="163">
        <f>COUNTA('Evaluation par compétences'!G29)*1</f>
        <v>0</v>
      </c>
      <c r="G24" s="163">
        <f>COUNTA('Evaluation par compétences'!H29)*2</f>
        <v>0</v>
      </c>
      <c r="H24" s="163">
        <f>COUNTA('Evaluation par compétences'!I29)*3</f>
        <v>0</v>
      </c>
      <c r="I24" s="164">
        <f t="shared" si="1"/>
        <v>0</v>
      </c>
    </row>
    <row r="25" spans="1:9" ht="24">
      <c r="A25" s="167" t="s">
        <v>318</v>
      </c>
      <c r="B25" s="166" t="s">
        <v>66</v>
      </c>
      <c r="C25" s="168" t="s">
        <v>67</v>
      </c>
      <c r="D25" s="163">
        <f>COUNTA('Evaluation par compétences'!E30)</f>
        <v>0</v>
      </c>
      <c r="E25" s="163">
        <f>COUNTA('Evaluation par compétences'!F30)</f>
        <v>0</v>
      </c>
      <c r="F25" s="163">
        <f>COUNTA('Evaluation par compétences'!G30)*1</f>
        <v>0</v>
      </c>
      <c r="G25" s="163">
        <f>COUNTA('Evaluation par compétences'!H30)*2</f>
        <v>0</v>
      </c>
      <c r="H25" s="163">
        <f>COUNTA('Evaluation par compétences'!I30)*3</f>
        <v>0</v>
      </c>
      <c r="I25" s="164">
        <f t="shared" si="1"/>
        <v>0</v>
      </c>
    </row>
    <row r="26" spans="1:9" ht="24">
      <c r="A26" s="167" t="s">
        <v>318</v>
      </c>
      <c r="B26" s="166" t="s">
        <v>68</v>
      </c>
      <c r="C26" s="168" t="s">
        <v>69</v>
      </c>
      <c r="D26" s="163">
        <f>COUNTA('Evaluation par compétences'!E31)</f>
        <v>0</v>
      </c>
      <c r="E26" s="163">
        <f>COUNTA('Evaluation par compétences'!F31)</f>
        <v>0</v>
      </c>
      <c r="F26" s="163">
        <f>COUNTA('Evaluation par compétences'!G31)*1</f>
        <v>0</v>
      </c>
      <c r="G26" s="163">
        <f>COUNTA('Evaluation par compétences'!H31)*2</f>
        <v>0</v>
      </c>
      <c r="H26" s="163">
        <f>COUNTA('Evaluation par compétences'!I31)*3</f>
        <v>0</v>
      </c>
      <c r="I26" s="164">
        <f t="shared" si="1"/>
        <v>0</v>
      </c>
    </row>
    <row r="27" spans="1:9"/>
    <row r="28" spans="1:9" ht="22.5">
      <c r="A28" s="77"/>
      <c r="B28" s="75"/>
      <c r="C28" s="155"/>
      <c r="D28" s="156" t="s">
        <v>20</v>
      </c>
      <c r="E28" s="157" t="s">
        <v>16</v>
      </c>
      <c r="F28" s="157" t="s">
        <v>17</v>
      </c>
      <c r="G28" s="160" t="s">
        <v>299</v>
      </c>
      <c r="H28" s="161" t="s">
        <v>19</v>
      </c>
      <c r="I28" s="156" t="s">
        <v>301</v>
      </c>
    </row>
    <row r="29" spans="1:9">
      <c r="A29" s="81" t="s">
        <v>319</v>
      </c>
      <c r="B29" s="154" t="s">
        <v>70</v>
      </c>
      <c r="C29" s="158"/>
      <c r="D29" s="159">
        <f>Résultats!B5</f>
        <v>0</v>
      </c>
      <c r="E29" s="159">
        <f>Résultats!C5</f>
        <v>0</v>
      </c>
      <c r="F29" s="159">
        <f>Résultats!D5</f>
        <v>0</v>
      </c>
      <c r="G29" s="159">
        <f>Résultats!F5</f>
        <v>0</v>
      </c>
      <c r="H29" s="159">
        <f>Résultats!H5</f>
        <v>0</v>
      </c>
      <c r="I29" s="162">
        <f>Résultats!K5</f>
        <v>0</v>
      </c>
    </row>
    <row r="30" spans="1:9" ht="24">
      <c r="A30" s="167" t="s">
        <v>319</v>
      </c>
      <c r="B30" s="166" t="s">
        <v>71</v>
      </c>
      <c r="C30" s="168" t="s">
        <v>72</v>
      </c>
      <c r="D30" s="163">
        <f>COUNTA('Evaluation par compétences'!E35)</f>
        <v>0</v>
      </c>
      <c r="E30" s="163">
        <f>COUNTA('Evaluation par compétences'!F35)</f>
        <v>0</v>
      </c>
      <c r="F30" s="163">
        <f>COUNTA('Evaluation par compétences'!G35)*1</f>
        <v>0</v>
      </c>
      <c r="G30" s="163">
        <f>COUNTA('Evaluation par compétences'!H35)*2</f>
        <v>0</v>
      </c>
      <c r="H30" s="163">
        <f>COUNTA('Evaluation par compétences'!I35)*3</f>
        <v>0</v>
      </c>
      <c r="I30" s="164">
        <f>IF(D30=0,(SUM(F30,G30,H30)),"N/A")</f>
        <v>0</v>
      </c>
    </row>
    <row r="31" spans="1:9">
      <c r="A31" s="167" t="s">
        <v>319</v>
      </c>
      <c r="B31" s="166" t="s">
        <v>73</v>
      </c>
      <c r="C31" s="168" t="s">
        <v>74</v>
      </c>
      <c r="D31" s="163">
        <f>COUNTA('Evaluation par compétences'!E36)</f>
        <v>0</v>
      </c>
      <c r="E31" s="163">
        <f>COUNTA('Evaluation par compétences'!F36)</f>
        <v>0</v>
      </c>
      <c r="F31" s="163">
        <f>COUNTA('Evaluation par compétences'!G36)*1</f>
        <v>0</v>
      </c>
      <c r="G31" s="163">
        <f>COUNTA('Evaluation par compétences'!H36)*2</f>
        <v>0</v>
      </c>
      <c r="H31" s="163">
        <f>COUNTA('Evaluation par compétences'!I36)*3</f>
        <v>0</v>
      </c>
      <c r="I31" s="164">
        <f t="shared" ref="I31:I38" si="2">IF(D31=0,(SUM(F31,G31,H31)),"N/A")</f>
        <v>0</v>
      </c>
    </row>
    <row r="32" spans="1:9">
      <c r="A32" s="167" t="s">
        <v>319</v>
      </c>
      <c r="B32" s="166" t="s">
        <v>75</v>
      </c>
      <c r="C32" s="168" t="s">
        <v>76</v>
      </c>
      <c r="D32" s="163">
        <f>COUNTA('Evaluation par compétences'!E37)</f>
        <v>0</v>
      </c>
      <c r="E32" s="163">
        <f>COUNTA('Evaluation par compétences'!F37)</f>
        <v>0</v>
      </c>
      <c r="F32" s="163">
        <f>COUNTA('Evaluation par compétences'!G37)*1</f>
        <v>0</v>
      </c>
      <c r="G32" s="163">
        <f>COUNTA('Evaluation par compétences'!H37)*2</f>
        <v>0</v>
      </c>
      <c r="H32" s="163">
        <f>COUNTA('Evaluation par compétences'!I37)*3</f>
        <v>0</v>
      </c>
      <c r="I32" s="164">
        <f t="shared" si="2"/>
        <v>0</v>
      </c>
    </row>
    <row r="33" spans="1:9">
      <c r="A33" s="167" t="s">
        <v>319</v>
      </c>
      <c r="B33" s="166" t="s">
        <v>77</v>
      </c>
      <c r="C33" s="168" t="s">
        <v>78</v>
      </c>
      <c r="D33" s="163">
        <f>COUNTA('Evaluation par compétences'!E38)</f>
        <v>0</v>
      </c>
      <c r="E33" s="163">
        <f>COUNTA('Evaluation par compétences'!F38)</f>
        <v>0</v>
      </c>
      <c r="F33" s="163">
        <f>COUNTA('Evaluation par compétences'!G38)*1</f>
        <v>0</v>
      </c>
      <c r="G33" s="163">
        <f>COUNTA('Evaluation par compétences'!H38)*2</f>
        <v>0</v>
      </c>
      <c r="H33" s="163">
        <f>COUNTA('Evaluation par compétences'!I38)*3</f>
        <v>0</v>
      </c>
      <c r="I33" s="164">
        <f t="shared" si="2"/>
        <v>0</v>
      </c>
    </row>
    <row r="34" spans="1:9">
      <c r="A34" s="167" t="s">
        <v>319</v>
      </c>
      <c r="B34" s="166" t="s">
        <v>79</v>
      </c>
      <c r="C34" s="168" t="s">
        <v>80</v>
      </c>
      <c r="D34" s="163">
        <f>COUNTA('Evaluation par compétences'!E39)</f>
        <v>0</v>
      </c>
      <c r="E34" s="163">
        <f>COUNTA('Evaluation par compétences'!F39)</f>
        <v>0</v>
      </c>
      <c r="F34" s="163">
        <f>COUNTA('Evaluation par compétences'!G39)*1</f>
        <v>0</v>
      </c>
      <c r="G34" s="163">
        <f>COUNTA('Evaluation par compétences'!H39)*2</f>
        <v>0</v>
      </c>
      <c r="H34" s="163">
        <f>COUNTA('Evaluation par compétences'!I39)*3</f>
        <v>0</v>
      </c>
      <c r="I34" s="164">
        <f t="shared" si="2"/>
        <v>0</v>
      </c>
    </row>
    <row r="35" spans="1:9" ht="24">
      <c r="A35" s="167" t="s">
        <v>319</v>
      </c>
      <c r="B35" s="166" t="s">
        <v>81</v>
      </c>
      <c r="C35" s="168" t="s">
        <v>82</v>
      </c>
      <c r="D35" s="163">
        <f>COUNTA('Evaluation par compétences'!E40)</f>
        <v>0</v>
      </c>
      <c r="E35" s="163">
        <f>COUNTA('Evaluation par compétences'!F40)</f>
        <v>0</v>
      </c>
      <c r="F35" s="163">
        <f>COUNTA('Evaluation par compétences'!G40)*1</f>
        <v>0</v>
      </c>
      <c r="G35" s="163">
        <f>COUNTA('Evaluation par compétences'!H40)*2</f>
        <v>0</v>
      </c>
      <c r="H35" s="163">
        <f>COUNTA('Evaluation par compétences'!I40)*3</f>
        <v>0</v>
      </c>
      <c r="I35" s="164">
        <f>IF(D35=0,(SUM(F35,G35,H35)),"N/A")</f>
        <v>0</v>
      </c>
    </row>
    <row r="36" spans="1:9">
      <c r="A36" s="167" t="s">
        <v>319</v>
      </c>
      <c r="B36" s="166" t="s">
        <v>83</v>
      </c>
      <c r="C36" s="168" t="s">
        <v>84</v>
      </c>
      <c r="D36" s="163">
        <f>COUNTA('Evaluation par compétences'!E41)</f>
        <v>0</v>
      </c>
      <c r="E36" s="163">
        <f>COUNTA('Evaluation par compétences'!F41)</f>
        <v>0</v>
      </c>
      <c r="F36" s="163">
        <f>COUNTA('Evaluation par compétences'!G41)*1</f>
        <v>0</v>
      </c>
      <c r="G36" s="163">
        <f>COUNTA('Evaluation par compétences'!H41)*2</f>
        <v>0</v>
      </c>
      <c r="H36" s="163">
        <f>COUNTA('Evaluation par compétences'!I41)*3</f>
        <v>0</v>
      </c>
      <c r="I36" s="164">
        <f t="shared" si="2"/>
        <v>0</v>
      </c>
    </row>
    <row r="37" spans="1:9">
      <c r="A37" s="167" t="s">
        <v>319</v>
      </c>
      <c r="B37" s="166" t="s">
        <v>85</v>
      </c>
      <c r="C37" s="168" t="s">
        <v>86</v>
      </c>
      <c r="D37" s="163">
        <f>COUNTA('Evaluation par compétences'!E42)</f>
        <v>0</v>
      </c>
      <c r="E37" s="163">
        <f>COUNTA('Evaluation par compétences'!F42)</f>
        <v>0</v>
      </c>
      <c r="F37" s="163">
        <f>COUNTA('Evaluation par compétences'!G42)*1</f>
        <v>0</v>
      </c>
      <c r="G37" s="163">
        <f>COUNTA('Evaluation par compétences'!H42)*2</f>
        <v>0</v>
      </c>
      <c r="H37" s="163">
        <f>COUNTA('Evaluation par compétences'!I42)*3</f>
        <v>0</v>
      </c>
      <c r="I37" s="164">
        <f t="shared" si="2"/>
        <v>0</v>
      </c>
    </row>
    <row r="38" spans="1:9">
      <c r="A38" s="167" t="s">
        <v>319</v>
      </c>
      <c r="B38" s="166" t="s">
        <v>87</v>
      </c>
      <c r="C38" s="168" t="s">
        <v>88</v>
      </c>
      <c r="D38" s="163">
        <f>COUNTA('Evaluation par compétences'!E43)</f>
        <v>0</v>
      </c>
      <c r="E38" s="163">
        <f>COUNTA('Evaluation par compétences'!F43)</f>
        <v>0</v>
      </c>
      <c r="F38" s="163">
        <f>COUNTA('Evaluation par compétences'!G43)*1</f>
        <v>0</v>
      </c>
      <c r="G38" s="163">
        <f>COUNTA('Evaluation par compétences'!H43)*2</f>
        <v>0</v>
      </c>
      <c r="H38" s="163">
        <f>COUNTA('Evaluation par compétences'!I43)*3</f>
        <v>0</v>
      </c>
      <c r="I38" s="164">
        <f t="shared" si="2"/>
        <v>0</v>
      </c>
    </row>
    <row r="39" spans="1:9" ht="24">
      <c r="A39" s="167" t="s">
        <v>319</v>
      </c>
      <c r="B39" s="166" t="s">
        <v>89</v>
      </c>
      <c r="C39" s="168" t="s">
        <v>90</v>
      </c>
      <c r="D39" s="163">
        <f>COUNTA('Evaluation par compétences'!E44)</f>
        <v>0</v>
      </c>
      <c r="E39" s="163">
        <f>COUNTA('Evaluation par compétences'!F44)</f>
        <v>0</v>
      </c>
      <c r="F39" s="163">
        <f>COUNTA('Evaluation par compétences'!G44)*1</f>
        <v>0</v>
      </c>
      <c r="G39" s="163">
        <f>COUNTA('Evaluation par compétences'!H44)*2</f>
        <v>0</v>
      </c>
      <c r="H39" s="163">
        <f>COUNTA('Evaluation par compétences'!I44)*3</f>
        <v>0</v>
      </c>
      <c r="I39" s="164">
        <f>IF(D39=0,(SUM(F39,G39,H39)),"N/A")</f>
        <v>0</v>
      </c>
    </row>
    <row r="40" spans="1:9">
      <c r="A40" s="167" t="s">
        <v>319</v>
      </c>
      <c r="B40" s="166" t="s">
        <v>91</v>
      </c>
      <c r="C40" s="168" t="s">
        <v>92</v>
      </c>
      <c r="D40" s="163">
        <f>COUNTA('Evaluation par compétences'!E45)</f>
        <v>0</v>
      </c>
      <c r="E40" s="163">
        <f>COUNTA('Evaluation par compétences'!F45)</f>
        <v>0</v>
      </c>
      <c r="F40" s="163">
        <f>COUNTA('Evaluation par compétences'!G45)*1</f>
        <v>0</v>
      </c>
      <c r="G40" s="163">
        <f>COUNTA('Evaluation par compétences'!H45)*2</f>
        <v>0</v>
      </c>
      <c r="H40" s="163">
        <f>COUNTA('Evaluation par compétences'!I45)*3</f>
        <v>0</v>
      </c>
      <c r="I40" s="164">
        <f t="shared" ref="I40" si="3">IF(D40=0,(SUM(F40,G40,H40)),"N/A")</f>
        <v>0</v>
      </c>
    </row>
    <row r="41" spans="1:9"/>
    <row r="42" spans="1:9" ht="22.5">
      <c r="A42" s="77"/>
      <c r="B42" s="75"/>
      <c r="C42" s="155"/>
      <c r="D42" s="156" t="s">
        <v>20</v>
      </c>
      <c r="E42" s="157" t="s">
        <v>16</v>
      </c>
      <c r="F42" s="157" t="s">
        <v>17</v>
      </c>
      <c r="G42" s="160" t="s">
        <v>299</v>
      </c>
      <c r="H42" s="161" t="s">
        <v>19</v>
      </c>
      <c r="I42" s="156" t="s">
        <v>301</v>
      </c>
    </row>
    <row r="43" spans="1:9">
      <c r="A43" s="81" t="s">
        <v>320</v>
      </c>
      <c r="B43" s="154" t="s">
        <v>93</v>
      </c>
      <c r="C43" s="158"/>
      <c r="D43" s="159">
        <f>Résultats!B6</f>
        <v>0</v>
      </c>
      <c r="E43" s="159">
        <f>Résultats!C6</f>
        <v>0</v>
      </c>
      <c r="F43" s="159">
        <f>Résultats!D6</f>
        <v>0</v>
      </c>
      <c r="G43" s="159">
        <f>Résultats!F6</f>
        <v>0</v>
      </c>
      <c r="H43" s="159">
        <f>Résultats!H6</f>
        <v>0</v>
      </c>
      <c r="I43" s="162">
        <f>Résultats!K6</f>
        <v>0</v>
      </c>
    </row>
    <row r="44" spans="1:9">
      <c r="A44" s="167" t="s">
        <v>320</v>
      </c>
      <c r="B44" s="166" t="s">
        <v>94</v>
      </c>
      <c r="C44" s="168" t="s">
        <v>95</v>
      </c>
      <c r="D44" s="163">
        <f>COUNTA('Evaluation par compétences'!E49)</f>
        <v>0</v>
      </c>
      <c r="E44" s="163">
        <f>COUNTA('Evaluation par compétences'!F49)</f>
        <v>0</v>
      </c>
      <c r="F44" s="163">
        <f>COUNTA('Evaluation par compétences'!G49)*1</f>
        <v>0</v>
      </c>
      <c r="G44" s="163">
        <f>COUNTA('Evaluation par compétences'!H49)*2</f>
        <v>0</v>
      </c>
      <c r="H44" s="163">
        <f>COUNTA('Evaluation par compétences'!I49)*3</f>
        <v>0</v>
      </c>
      <c r="I44" s="164">
        <f>IF(D44=0,(SUM(F44,G44,H44)),"N/A")</f>
        <v>0</v>
      </c>
    </row>
    <row r="45" spans="1:9">
      <c r="A45" s="167" t="s">
        <v>320</v>
      </c>
      <c r="B45" s="166" t="s">
        <v>96</v>
      </c>
      <c r="C45" s="168" t="s">
        <v>97</v>
      </c>
      <c r="D45" s="163">
        <f>COUNTA('Evaluation par compétences'!E50)</f>
        <v>0</v>
      </c>
      <c r="E45" s="163">
        <f>COUNTA('Evaluation par compétences'!F50)</f>
        <v>0</v>
      </c>
      <c r="F45" s="163">
        <f>COUNTA('Evaluation par compétences'!G50)*1</f>
        <v>0</v>
      </c>
      <c r="G45" s="163">
        <f>COUNTA('Evaluation par compétences'!H50)*2</f>
        <v>0</v>
      </c>
      <c r="H45" s="163">
        <f>COUNTA('Evaluation par compétences'!I50)*3</f>
        <v>0</v>
      </c>
      <c r="I45" s="164">
        <f t="shared" ref="I45:I51" si="4">IF(D45=0,(SUM(F45,G45,H45)),"N/A")</f>
        <v>0</v>
      </c>
    </row>
    <row r="46" spans="1:9">
      <c r="A46" s="167" t="s">
        <v>320</v>
      </c>
      <c r="B46" s="166" t="s">
        <v>98</v>
      </c>
      <c r="C46" s="168" t="s">
        <v>76</v>
      </c>
      <c r="D46" s="163">
        <f>COUNTA('Evaluation par compétences'!E51)</f>
        <v>0</v>
      </c>
      <c r="E46" s="163">
        <f>COUNTA('Evaluation par compétences'!F51)</f>
        <v>0</v>
      </c>
      <c r="F46" s="163">
        <f>COUNTA('Evaluation par compétences'!G51)*1</f>
        <v>0</v>
      </c>
      <c r="G46" s="163">
        <f>COUNTA('Evaluation par compétences'!H51)*2</f>
        <v>0</v>
      </c>
      <c r="H46" s="163">
        <f>COUNTA('Evaluation par compétences'!I51)*3</f>
        <v>0</v>
      </c>
      <c r="I46" s="164">
        <f t="shared" si="4"/>
        <v>0</v>
      </c>
    </row>
    <row r="47" spans="1:9">
      <c r="A47" s="167" t="s">
        <v>320</v>
      </c>
      <c r="B47" s="166" t="s">
        <v>99</v>
      </c>
      <c r="C47" s="168" t="s">
        <v>78</v>
      </c>
      <c r="D47" s="163">
        <f>COUNTA('Evaluation par compétences'!E52)</f>
        <v>0</v>
      </c>
      <c r="E47" s="163">
        <f>COUNTA('Evaluation par compétences'!F52)</f>
        <v>0</v>
      </c>
      <c r="F47" s="163">
        <f>COUNTA('Evaluation par compétences'!G52)*1</f>
        <v>0</v>
      </c>
      <c r="G47" s="163">
        <f>COUNTA('Evaluation par compétences'!H52)*2</f>
        <v>0</v>
      </c>
      <c r="H47" s="163">
        <f>COUNTA('Evaluation par compétences'!I52)*3</f>
        <v>0</v>
      </c>
      <c r="I47" s="164">
        <f t="shared" si="4"/>
        <v>0</v>
      </c>
    </row>
    <row r="48" spans="1:9" ht="36">
      <c r="A48" s="167" t="s">
        <v>320</v>
      </c>
      <c r="B48" s="166" t="s">
        <v>100</v>
      </c>
      <c r="C48" s="168" t="s">
        <v>101</v>
      </c>
      <c r="D48" s="163">
        <f>COUNTA('Evaluation par compétences'!E53)</f>
        <v>0</v>
      </c>
      <c r="E48" s="163">
        <f>COUNTA('Evaluation par compétences'!F53)</f>
        <v>0</v>
      </c>
      <c r="F48" s="163">
        <f>COUNTA('Evaluation par compétences'!G53)*1</f>
        <v>0</v>
      </c>
      <c r="G48" s="163">
        <f>COUNTA('Evaluation par compétences'!H53)*2</f>
        <v>0</v>
      </c>
      <c r="H48" s="163">
        <f>COUNTA('Evaluation par compétences'!I53)*3</f>
        <v>0</v>
      </c>
      <c r="I48" s="164">
        <f t="shared" si="4"/>
        <v>0</v>
      </c>
    </row>
    <row r="49" spans="1:9" ht="24">
      <c r="A49" s="167" t="s">
        <v>320</v>
      </c>
      <c r="B49" s="166" t="s">
        <v>102</v>
      </c>
      <c r="C49" s="168" t="s">
        <v>103</v>
      </c>
      <c r="D49" s="163">
        <f>COUNTA('Evaluation par compétences'!E54)</f>
        <v>0</v>
      </c>
      <c r="E49" s="163">
        <f>COUNTA('Evaluation par compétences'!F54)</f>
        <v>0</v>
      </c>
      <c r="F49" s="163">
        <f>COUNTA('Evaluation par compétences'!G54)*1</f>
        <v>0</v>
      </c>
      <c r="G49" s="163">
        <f>COUNTA('Evaluation par compétences'!H54)*2</f>
        <v>0</v>
      </c>
      <c r="H49" s="163">
        <f>COUNTA('Evaluation par compétences'!I54)*3</f>
        <v>0</v>
      </c>
      <c r="I49" s="164">
        <f t="shared" si="4"/>
        <v>0</v>
      </c>
    </row>
    <row r="50" spans="1:9">
      <c r="A50" s="167" t="s">
        <v>320</v>
      </c>
      <c r="B50" s="166" t="s">
        <v>104</v>
      </c>
      <c r="C50" s="168" t="s">
        <v>105</v>
      </c>
      <c r="D50" s="163">
        <f>COUNTA('Evaluation par compétences'!E55)</f>
        <v>0</v>
      </c>
      <c r="E50" s="163">
        <f>COUNTA('Evaluation par compétences'!F55)</f>
        <v>0</v>
      </c>
      <c r="F50" s="163">
        <f>COUNTA('Evaluation par compétences'!G55)*1</f>
        <v>0</v>
      </c>
      <c r="G50" s="163">
        <f>COUNTA('Evaluation par compétences'!H55)*2</f>
        <v>0</v>
      </c>
      <c r="H50" s="163">
        <f>COUNTA('Evaluation par compétences'!I55)*3</f>
        <v>0</v>
      </c>
      <c r="I50" s="164">
        <f t="shared" si="4"/>
        <v>0</v>
      </c>
    </row>
    <row r="51" spans="1:9" ht="24">
      <c r="A51" s="167" t="s">
        <v>320</v>
      </c>
      <c r="B51" s="166" t="s">
        <v>106</v>
      </c>
      <c r="C51" s="168" t="s">
        <v>107</v>
      </c>
      <c r="D51" s="163">
        <f>COUNTA('Evaluation par compétences'!E56)</f>
        <v>0</v>
      </c>
      <c r="E51" s="163">
        <f>COUNTA('Evaluation par compétences'!F56)</f>
        <v>0</v>
      </c>
      <c r="F51" s="163">
        <f>COUNTA('Evaluation par compétences'!G56)*1</f>
        <v>0</v>
      </c>
      <c r="G51" s="163">
        <f>COUNTA('Evaluation par compétences'!H56)*2</f>
        <v>0</v>
      </c>
      <c r="H51" s="163">
        <f>COUNTA('Evaluation par compétences'!I56)*3</f>
        <v>0</v>
      </c>
      <c r="I51" s="164">
        <f t="shared" si="4"/>
        <v>0</v>
      </c>
    </row>
    <row r="52" spans="1:9"/>
    <row r="53" spans="1:9" ht="22.5">
      <c r="A53" s="77"/>
      <c r="B53" s="75"/>
      <c r="C53" s="155"/>
      <c r="D53" s="156" t="s">
        <v>20</v>
      </c>
      <c r="E53" s="157" t="s">
        <v>16</v>
      </c>
      <c r="F53" s="157" t="s">
        <v>17</v>
      </c>
      <c r="G53" s="160" t="s">
        <v>299</v>
      </c>
      <c r="H53" s="161" t="s">
        <v>19</v>
      </c>
      <c r="I53" s="156" t="s">
        <v>301</v>
      </c>
    </row>
    <row r="54" spans="1:9">
      <c r="A54" s="81" t="s">
        <v>321</v>
      </c>
      <c r="B54" s="154" t="s">
        <v>108</v>
      </c>
      <c r="C54" s="158"/>
      <c r="D54" s="159">
        <f>Résultats!B7</f>
        <v>0</v>
      </c>
      <c r="E54" s="159">
        <f>Résultats!C7</f>
        <v>0</v>
      </c>
      <c r="F54" s="159">
        <f>Résultats!D7</f>
        <v>0</v>
      </c>
      <c r="G54" s="159">
        <f>Résultats!F7</f>
        <v>0</v>
      </c>
      <c r="H54" s="159">
        <f>Résultats!H7</f>
        <v>0</v>
      </c>
      <c r="I54" s="162">
        <f>Résultats!K7</f>
        <v>0</v>
      </c>
    </row>
    <row r="55" spans="1:9">
      <c r="A55" s="167" t="s">
        <v>321</v>
      </c>
      <c r="B55" s="166" t="s">
        <v>109</v>
      </c>
      <c r="C55" s="168" t="s">
        <v>110</v>
      </c>
      <c r="D55" s="163">
        <f>COUNTA('Evaluation par compétences'!E60)</f>
        <v>0</v>
      </c>
      <c r="E55" s="163">
        <f>COUNTA('Evaluation par compétences'!F60)</f>
        <v>0</v>
      </c>
      <c r="F55" s="163">
        <f>COUNTA('Evaluation par compétences'!G60)*1</f>
        <v>0</v>
      </c>
      <c r="G55" s="163">
        <f>COUNTA('Evaluation par compétences'!H60)*2</f>
        <v>0</v>
      </c>
      <c r="H55" s="163">
        <f>COUNTA('Evaluation par compétences'!I60)*3</f>
        <v>0</v>
      </c>
      <c r="I55" s="164">
        <f>IF(D55=0,(SUM(F55,G55,H55)),"N/A")</f>
        <v>0</v>
      </c>
    </row>
    <row r="56" spans="1:9">
      <c r="A56" s="167" t="s">
        <v>321</v>
      </c>
      <c r="B56" s="166" t="s">
        <v>111</v>
      </c>
      <c r="C56" s="168" t="s">
        <v>112</v>
      </c>
      <c r="D56" s="163">
        <f>COUNTA('Evaluation par compétences'!E61)</f>
        <v>0</v>
      </c>
      <c r="E56" s="163">
        <f>COUNTA('Evaluation par compétences'!F61)</f>
        <v>0</v>
      </c>
      <c r="F56" s="163">
        <f>COUNTA('Evaluation par compétences'!G61)*1</f>
        <v>0</v>
      </c>
      <c r="G56" s="163">
        <f>COUNTA('Evaluation par compétences'!H61)*2</f>
        <v>0</v>
      </c>
      <c r="H56" s="163">
        <f>COUNTA('Evaluation par compétences'!I61)*3</f>
        <v>0</v>
      </c>
      <c r="I56" s="164">
        <f t="shared" ref="I56:I60" si="5">IF(D56=0,(SUM(F56,G56,H56)),"N/A")</f>
        <v>0</v>
      </c>
    </row>
    <row r="57" spans="1:9">
      <c r="A57" s="167" t="s">
        <v>321</v>
      </c>
      <c r="B57" s="166" t="s">
        <v>113</v>
      </c>
      <c r="C57" s="168" t="s">
        <v>76</v>
      </c>
      <c r="D57" s="163">
        <f>COUNTA('Evaluation par compétences'!E62)</f>
        <v>0</v>
      </c>
      <c r="E57" s="163">
        <f>COUNTA('Evaluation par compétences'!F62)</f>
        <v>0</v>
      </c>
      <c r="F57" s="163">
        <f>COUNTA('Evaluation par compétences'!G62)*1</f>
        <v>0</v>
      </c>
      <c r="G57" s="163">
        <f>COUNTA('Evaluation par compétences'!H62)*2</f>
        <v>0</v>
      </c>
      <c r="H57" s="163">
        <f>COUNTA('Evaluation par compétences'!I62)*3</f>
        <v>0</v>
      </c>
      <c r="I57" s="164">
        <f t="shared" si="5"/>
        <v>0</v>
      </c>
    </row>
    <row r="58" spans="1:9">
      <c r="A58" s="167" t="s">
        <v>321</v>
      </c>
      <c r="B58" s="166" t="s">
        <v>114</v>
      </c>
      <c r="C58" s="168" t="s">
        <v>78</v>
      </c>
      <c r="D58" s="163">
        <f>COUNTA('Evaluation par compétences'!E63)</f>
        <v>0</v>
      </c>
      <c r="E58" s="163">
        <f>COUNTA('Evaluation par compétences'!F63)</f>
        <v>0</v>
      </c>
      <c r="F58" s="163">
        <f>COUNTA('Evaluation par compétences'!G63)*1</f>
        <v>0</v>
      </c>
      <c r="G58" s="163">
        <f>COUNTA('Evaluation par compétences'!H63)*2</f>
        <v>0</v>
      </c>
      <c r="H58" s="163">
        <f>COUNTA('Evaluation par compétences'!I63)*3</f>
        <v>0</v>
      </c>
      <c r="I58" s="164">
        <f t="shared" si="5"/>
        <v>0</v>
      </c>
    </row>
    <row r="59" spans="1:9">
      <c r="A59" s="167" t="s">
        <v>321</v>
      </c>
      <c r="B59" s="166" t="s">
        <v>115</v>
      </c>
      <c r="C59" s="168" t="s">
        <v>116</v>
      </c>
      <c r="D59" s="163">
        <f>COUNTA('Evaluation par compétences'!E64)</f>
        <v>0</v>
      </c>
      <c r="E59" s="163">
        <f>COUNTA('Evaluation par compétences'!F64)</f>
        <v>0</v>
      </c>
      <c r="F59" s="163">
        <f>COUNTA('Evaluation par compétences'!G64)*1</f>
        <v>0</v>
      </c>
      <c r="G59" s="163">
        <f>COUNTA('Evaluation par compétences'!H64)*2</f>
        <v>0</v>
      </c>
      <c r="H59" s="163">
        <f>COUNTA('Evaluation par compétences'!I64)*3</f>
        <v>0</v>
      </c>
      <c r="I59" s="164">
        <f t="shared" si="5"/>
        <v>0</v>
      </c>
    </row>
    <row r="60" spans="1:9" ht="24">
      <c r="A60" s="167" t="s">
        <v>321</v>
      </c>
      <c r="B60" s="166" t="s">
        <v>117</v>
      </c>
      <c r="C60" s="168" t="s">
        <v>118</v>
      </c>
      <c r="D60" s="163">
        <f>COUNTA('Evaluation par compétences'!E65)</f>
        <v>0</v>
      </c>
      <c r="E60" s="163">
        <f>COUNTA('Evaluation par compétences'!F65)</f>
        <v>0</v>
      </c>
      <c r="F60" s="163">
        <f>COUNTA('Evaluation par compétences'!G65)*1</f>
        <v>0</v>
      </c>
      <c r="G60" s="163">
        <f>COUNTA('Evaluation par compétences'!H65)*2</f>
        <v>0</v>
      </c>
      <c r="H60" s="163">
        <f>COUNTA('Evaluation par compétences'!I65)*3</f>
        <v>0</v>
      </c>
      <c r="I60" s="164">
        <f t="shared" si="5"/>
        <v>0</v>
      </c>
    </row>
    <row r="61" spans="1:9"/>
    <row r="62" spans="1:9" ht="22.5">
      <c r="A62" s="77"/>
      <c r="B62" s="75"/>
      <c r="C62" s="155"/>
      <c r="D62" s="156" t="s">
        <v>20</v>
      </c>
      <c r="E62" s="157" t="s">
        <v>16</v>
      </c>
      <c r="F62" s="157" t="s">
        <v>17</v>
      </c>
      <c r="G62" s="160" t="s">
        <v>299</v>
      </c>
      <c r="H62" s="161" t="s">
        <v>19</v>
      </c>
      <c r="I62" s="156" t="s">
        <v>301</v>
      </c>
    </row>
    <row r="63" spans="1:9">
      <c r="A63" s="81" t="s">
        <v>322</v>
      </c>
      <c r="B63" s="154" t="s">
        <v>119</v>
      </c>
      <c r="C63" s="158"/>
      <c r="D63" s="159">
        <f>Résultats!B8</f>
        <v>0</v>
      </c>
      <c r="E63" s="159">
        <f>Résultats!C8</f>
        <v>0</v>
      </c>
      <c r="F63" s="159">
        <f>Résultats!D8</f>
        <v>0</v>
      </c>
      <c r="G63" s="159">
        <f>Résultats!F8</f>
        <v>0</v>
      </c>
      <c r="H63" s="159">
        <f>Résultats!H8</f>
        <v>0</v>
      </c>
      <c r="I63" s="162">
        <f>Résultats!K8</f>
        <v>0</v>
      </c>
    </row>
    <row r="64" spans="1:9">
      <c r="A64" s="167" t="s">
        <v>322</v>
      </c>
      <c r="B64" s="166" t="s">
        <v>120</v>
      </c>
      <c r="C64" s="168" t="s">
        <v>121</v>
      </c>
      <c r="D64" s="163">
        <f>COUNTA('Evaluation par compétences'!E69)</f>
        <v>0</v>
      </c>
      <c r="E64" s="163">
        <f>COUNTA('Evaluation par compétences'!F69)</f>
        <v>0</v>
      </c>
      <c r="F64" s="163">
        <f>COUNTA('Evaluation par compétences'!G69)*1</f>
        <v>0</v>
      </c>
      <c r="G64" s="163">
        <f>COUNTA('Evaluation par compétences'!H69)*2</f>
        <v>0</v>
      </c>
      <c r="H64" s="163">
        <f>COUNTA('Evaluation par compétences'!I69)*3</f>
        <v>0</v>
      </c>
      <c r="I64" s="164">
        <f>IF(D64=0,(SUM(F64,G64,H64)),"N/A")</f>
        <v>0</v>
      </c>
    </row>
    <row r="65" spans="1:9" ht="24">
      <c r="A65" s="167" t="s">
        <v>322</v>
      </c>
      <c r="B65" s="166" t="s">
        <v>122</v>
      </c>
      <c r="C65" s="168" t="s">
        <v>123</v>
      </c>
      <c r="D65" s="163">
        <f>COUNTA('Evaluation par compétences'!E70)</f>
        <v>0</v>
      </c>
      <c r="E65" s="163">
        <f>COUNTA('Evaluation par compétences'!F70)</f>
        <v>0</v>
      </c>
      <c r="F65" s="163">
        <f>COUNTA('Evaluation par compétences'!G70)*1</f>
        <v>0</v>
      </c>
      <c r="G65" s="163">
        <f>COUNTA('Evaluation par compétences'!H70)*2</f>
        <v>0</v>
      </c>
      <c r="H65" s="163">
        <f>COUNTA('Evaluation par compétences'!I70)*3</f>
        <v>0</v>
      </c>
      <c r="I65" s="164">
        <f t="shared" ref="I65:I69" si="6">IF(D65=0,(SUM(F65,G65,H65)),"N/A")</f>
        <v>0</v>
      </c>
    </row>
    <row r="66" spans="1:9">
      <c r="A66" s="167" t="s">
        <v>322</v>
      </c>
      <c r="B66" s="166" t="s">
        <v>124</v>
      </c>
      <c r="C66" s="168" t="s">
        <v>125</v>
      </c>
      <c r="D66" s="163">
        <f>COUNTA('Evaluation par compétences'!E71)</f>
        <v>0</v>
      </c>
      <c r="E66" s="163">
        <f>COUNTA('Evaluation par compétences'!F71)</f>
        <v>0</v>
      </c>
      <c r="F66" s="163">
        <f>COUNTA('Evaluation par compétences'!G71)*1</f>
        <v>0</v>
      </c>
      <c r="G66" s="163">
        <f>COUNTA('Evaluation par compétences'!H71)*2</f>
        <v>0</v>
      </c>
      <c r="H66" s="163">
        <f>COUNTA('Evaluation par compétences'!I71)*3</f>
        <v>0</v>
      </c>
      <c r="I66" s="164">
        <f t="shared" si="6"/>
        <v>0</v>
      </c>
    </row>
    <row r="67" spans="1:9" ht="24">
      <c r="A67" s="167" t="s">
        <v>322</v>
      </c>
      <c r="B67" s="166" t="s">
        <v>126</v>
      </c>
      <c r="C67" s="168" t="s">
        <v>127</v>
      </c>
      <c r="D67" s="163">
        <f>COUNTA('Evaluation par compétences'!E72)</f>
        <v>0</v>
      </c>
      <c r="E67" s="163">
        <f>COUNTA('Evaluation par compétences'!F72)</f>
        <v>0</v>
      </c>
      <c r="F67" s="163">
        <f>COUNTA('Evaluation par compétences'!G72)*1</f>
        <v>0</v>
      </c>
      <c r="G67" s="163">
        <f>COUNTA('Evaluation par compétences'!H72)*2</f>
        <v>0</v>
      </c>
      <c r="H67" s="163">
        <f>COUNTA('Evaluation par compétences'!I72)*3</f>
        <v>0</v>
      </c>
      <c r="I67" s="164">
        <f t="shared" si="6"/>
        <v>0</v>
      </c>
    </row>
    <row r="68" spans="1:9" ht="24">
      <c r="A68" s="167" t="s">
        <v>322</v>
      </c>
      <c r="B68" s="166" t="s">
        <v>128</v>
      </c>
      <c r="C68" s="168" t="s">
        <v>129</v>
      </c>
      <c r="D68" s="163">
        <f>COUNTA('Evaluation par compétences'!E73)</f>
        <v>0</v>
      </c>
      <c r="E68" s="163">
        <f>COUNTA('Evaluation par compétences'!F73)</f>
        <v>0</v>
      </c>
      <c r="F68" s="163">
        <f>COUNTA('Evaluation par compétences'!G73)*1</f>
        <v>0</v>
      </c>
      <c r="G68" s="163">
        <f>COUNTA('Evaluation par compétences'!H73)*2</f>
        <v>0</v>
      </c>
      <c r="H68" s="163">
        <f>COUNTA('Evaluation par compétences'!I73)*3</f>
        <v>0</v>
      </c>
      <c r="I68" s="164">
        <f t="shared" si="6"/>
        <v>0</v>
      </c>
    </row>
    <row r="69" spans="1:9" ht="24">
      <c r="A69" s="167" t="s">
        <v>322</v>
      </c>
      <c r="B69" s="166" t="s">
        <v>130</v>
      </c>
      <c r="C69" s="168" t="s">
        <v>131</v>
      </c>
      <c r="D69" s="163">
        <f>COUNTA('Evaluation par compétences'!E74)</f>
        <v>0</v>
      </c>
      <c r="E69" s="163">
        <f>COUNTA('Evaluation par compétences'!F74)</f>
        <v>0</v>
      </c>
      <c r="F69" s="163">
        <f>COUNTA('Evaluation par compétences'!G74)*1</f>
        <v>0</v>
      </c>
      <c r="G69" s="163">
        <f>COUNTA('Evaluation par compétences'!H74)*2</f>
        <v>0</v>
      </c>
      <c r="H69" s="163">
        <f>COUNTA('Evaluation par compétences'!I74)*3</f>
        <v>0</v>
      </c>
      <c r="I69" s="164">
        <f t="shared" si="6"/>
        <v>0</v>
      </c>
    </row>
    <row r="70" spans="1:9"/>
    <row r="71" spans="1:9" ht="22.5">
      <c r="A71" s="77"/>
      <c r="B71" s="75"/>
      <c r="C71" s="155"/>
      <c r="D71" s="156" t="s">
        <v>20</v>
      </c>
      <c r="E71" s="157" t="s">
        <v>16</v>
      </c>
      <c r="F71" s="157" t="s">
        <v>17</v>
      </c>
      <c r="G71" s="160" t="s">
        <v>299</v>
      </c>
      <c r="H71" s="161" t="s">
        <v>19</v>
      </c>
      <c r="I71" s="156" t="s">
        <v>301</v>
      </c>
    </row>
    <row r="72" spans="1:9">
      <c r="A72" s="81" t="s">
        <v>323</v>
      </c>
      <c r="B72" s="154" t="s">
        <v>132</v>
      </c>
      <c r="C72" s="158"/>
      <c r="D72" s="159">
        <f>Résultats!B9</f>
        <v>0</v>
      </c>
      <c r="E72" s="159">
        <f>Résultats!C9</f>
        <v>0</v>
      </c>
      <c r="F72" s="159">
        <f>Résultats!D9</f>
        <v>0</v>
      </c>
      <c r="G72" s="159">
        <f>Résultats!F9</f>
        <v>0</v>
      </c>
      <c r="H72" s="159">
        <f>Résultats!H9</f>
        <v>0</v>
      </c>
      <c r="I72" s="162">
        <f>Résultats!K9</f>
        <v>0</v>
      </c>
    </row>
    <row r="73" spans="1:9">
      <c r="A73" s="167" t="s">
        <v>323</v>
      </c>
      <c r="B73" s="166" t="s">
        <v>133</v>
      </c>
      <c r="C73" s="168" t="s">
        <v>134</v>
      </c>
      <c r="D73" s="163">
        <f>COUNTA('Evaluation par compétences'!E78)</f>
        <v>0</v>
      </c>
      <c r="E73" s="163">
        <f>COUNTA('Evaluation par compétences'!F78)</f>
        <v>0</v>
      </c>
      <c r="F73" s="163">
        <f>COUNTA('Evaluation par compétences'!G78)*1</f>
        <v>0</v>
      </c>
      <c r="G73" s="163">
        <f>COUNTA('Evaluation par compétences'!H78)*2</f>
        <v>0</v>
      </c>
      <c r="H73" s="163">
        <f>COUNTA('Evaluation par compétences'!I78)*3</f>
        <v>0</v>
      </c>
      <c r="I73" s="164">
        <f>IF(D73=0,(SUM(F73,G73,H73)),"N/A")</f>
        <v>0</v>
      </c>
    </row>
    <row r="74" spans="1:9">
      <c r="A74" s="167" t="s">
        <v>323</v>
      </c>
      <c r="B74" s="166" t="s">
        <v>135</v>
      </c>
      <c r="C74" s="168" t="s">
        <v>136</v>
      </c>
      <c r="D74" s="163">
        <f>COUNTA('Evaluation par compétences'!E79)</f>
        <v>0</v>
      </c>
      <c r="E74" s="163">
        <f>COUNTA('Evaluation par compétences'!F79)</f>
        <v>0</v>
      </c>
      <c r="F74" s="163">
        <f>COUNTA('Evaluation par compétences'!G79)*1</f>
        <v>0</v>
      </c>
      <c r="G74" s="163">
        <f>COUNTA('Evaluation par compétences'!H79)*2</f>
        <v>0</v>
      </c>
      <c r="H74" s="163">
        <f>COUNTA('Evaluation par compétences'!I79)*3</f>
        <v>0</v>
      </c>
      <c r="I74" s="164">
        <f t="shared" ref="I74:I78" si="7">IF(D74=0,(SUM(F74,G74,H74)),"N/A")</f>
        <v>0</v>
      </c>
    </row>
    <row r="75" spans="1:9">
      <c r="A75" s="167" t="s">
        <v>323</v>
      </c>
      <c r="B75" s="166" t="s">
        <v>137</v>
      </c>
      <c r="C75" s="168" t="s">
        <v>138</v>
      </c>
      <c r="D75" s="163">
        <f>COUNTA('Evaluation par compétences'!E80)</f>
        <v>0</v>
      </c>
      <c r="E75" s="163">
        <f>COUNTA('Evaluation par compétences'!F80)</f>
        <v>0</v>
      </c>
      <c r="F75" s="163">
        <f>COUNTA('Evaluation par compétences'!G80)*1</f>
        <v>0</v>
      </c>
      <c r="G75" s="163">
        <f>COUNTA('Evaluation par compétences'!H80)*2</f>
        <v>0</v>
      </c>
      <c r="H75" s="163">
        <f>COUNTA('Evaluation par compétences'!I80)*3</f>
        <v>0</v>
      </c>
      <c r="I75" s="164">
        <f t="shared" si="7"/>
        <v>0</v>
      </c>
    </row>
    <row r="76" spans="1:9" ht="24">
      <c r="A76" s="167" t="s">
        <v>323</v>
      </c>
      <c r="B76" s="166" t="s">
        <v>139</v>
      </c>
      <c r="C76" s="168" t="s">
        <v>140</v>
      </c>
      <c r="D76" s="163">
        <f>COUNTA('Evaluation par compétences'!E81)</f>
        <v>0</v>
      </c>
      <c r="E76" s="163">
        <f>COUNTA('Evaluation par compétences'!F81)</f>
        <v>0</v>
      </c>
      <c r="F76" s="163">
        <f>COUNTA('Evaluation par compétences'!G81)*1</f>
        <v>0</v>
      </c>
      <c r="G76" s="163">
        <f>COUNTA('Evaluation par compétences'!H81)*2</f>
        <v>0</v>
      </c>
      <c r="H76" s="163">
        <f>COUNTA('Evaluation par compétences'!I81)*3</f>
        <v>0</v>
      </c>
      <c r="I76" s="164">
        <f t="shared" si="7"/>
        <v>0</v>
      </c>
    </row>
    <row r="77" spans="1:9" ht="36">
      <c r="A77" s="167" t="s">
        <v>323</v>
      </c>
      <c r="B77" s="166" t="s">
        <v>141</v>
      </c>
      <c r="C77" s="168" t="s">
        <v>142</v>
      </c>
      <c r="D77" s="163">
        <f>COUNTA('Evaluation par compétences'!E82)</f>
        <v>0</v>
      </c>
      <c r="E77" s="163">
        <f>COUNTA('Evaluation par compétences'!F82)</f>
        <v>0</v>
      </c>
      <c r="F77" s="163">
        <f>COUNTA('Evaluation par compétences'!G82)*1</f>
        <v>0</v>
      </c>
      <c r="G77" s="163">
        <f>COUNTA('Evaluation par compétences'!H82)*2</f>
        <v>0</v>
      </c>
      <c r="H77" s="163">
        <f>COUNTA('Evaluation par compétences'!I82)*3</f>
        <v>0</v>
      </c>
      <c r="I77" s="164">
        <f t="shared" si="7"/>
        <v>0</v>
      </c>
    </row>
    <row r="78" spans="1:9">
      <c r="A78" s="167" t="s">
        <v>323</v>
      </c>
      <c r="B78" s="166" t="s">
        <v>143</v>
      </c>
      <c r="C78" s="168" t="s">
        <v>144</v>
      </c>
      <c r="D78" s="163">
        <f>COUNTA('Evaluation par compétences'!E83)</f>
        <v>0</v>
      </c>
      <c r="E78" s="163">
        <f>COUNTA('Evaluation par compétences'!F83)</f>
        <v>0</v>
      </c>
      <c r="F78" s="163">
        <f>COUNTA('Evaluation par compétences'!G83)*1</f>
        <v>0</v>
      </c>
      <c r="G78" s="163">
        <f>COUNTA('Evaluation par compétences'!H83)*2</f>
        <v>0</v>
      </c>
      <c r="H78" s="163">
        <f>COUNTA('Evaluation par compétences'!I83)*3</f>
        <v>0</v>
      </c>
      <c r="I78" s="164">
        <f t="shared" si="7"/>
        <v>0</v>
      </c>
    </row>
    <row r="79" spans="1:9"/>
    <row r="80" spans="1:9" ht="22.5">
      <c r="A80" s="77"/>
      <c r="B80" s="75"/>
      <c r="C80" s="155"/>
      <c r="D80" s="156" t="s">
        <v>20</v>
      </c>
      <c r="E80" s="157" t="s">
        <v>16</v>
      </c>
      <c r="F80" s="157" t="s">
        <v>17</v>
      </c>
      <c r="G80" s="160" t="s">
        <v>299</v>
      </c>
      <c r="H80" s="161" t="s">
        <v>19</v>
      </c>
      <c r="I80" s="156" t="s">
        <v>301</v>
      </c>
    </row>
    <row r="81" spans="1:9">
      <c r="A81" s="81" t="s">
        <v>324</v>
      </c>
      <c r="B81" s="154" t="s">
        <v>145</v>
      </c>
      <c r="C81" s="158"/>
      <c r="D81" s="159">
        <f>Résultats!B10</f>
        <v>0</v>
      </c>
      <c r="E81" s="159">
        <f>Résultats!C10</f>
        <v>0</v>
      </c>
      <c r="F81" s="159">
        <f>Résultats!D10</f>
        <v>0</v>
      </c>
      <c r="G81" s="159">
        <f>Résultats!F10</f>
        <v>0</v>
      </c>
      <c r="H81" s="159">
        <f>Résultats!H10</f>
        <v>0</v>
      </c>
      <c r="I81" s="162">
        <f>Résultats!K10</f>
        <v>0</v>
      </c>
    </row>
    <row r="82" spans="1:9" ht="24">
      <c r="A82" s="167" t="s">
        <v>324</v>
      </c>
      <c r="B82" s="166" t="s">
        <v>146</v>
      </c>
      <c r="C82" s="168" t="s">
        <v>147</v>
      </c>
      <c r="D82" s="163">
        <f>COUNTA('Evaluation par compétences'!E87)</f>
        <v>0</v>
      </c>
      <c r="E82" s="163">
        <f>COUNTA('Evaluation par compétences'!F87)</f>
        <v>0</v>
      </c>
      <c r="F82" s="163">
        <f>COUNTA('Evaluation par compétences'!G87)*1</f>
        <v>0</v>
      </c>
      <c r="G82" s="163">
        <f>COUNTA('Evaluation par compétences'!H87)*2</f>
        <v>0</v>
      </c>
      <c r="H82" s="163">
        <f>COUNTA('Evaluation par compétences'!I87)*3</f>
        <v>0</v>
      </c>
      <c r="I82" s="164">
        <f>IF(D82=0,(SUM(F82,G82,H82)),"N/A")</f>
        <v>0</v>
      </c>
    </row>
    <row r="83" spans="1:9">
      <c r="A83" s="167" t="s">
        <v>324</v>
      </c>
      <c r="B83" s="166" t="s">
        <v>148</v>
      </c>
      <c r="C83" s="168" t="s">
        <v>149</v>
      </c>
      <c r="D83" s="163">
        <f>COUNTA('Evaluation par compétences'!E88)</f>
        <v>0</v>
      </c>
      <c r="E83" s="163">
        <f>COUNTA('Evaluation par compétences'!F88)</f>
        <v>0</v>
      </c>
      <c r="F83" s="163">
        <f>COUNTA('Evaluation par compétences'!G88)*1</f>
        <v>0</v>
      </c>
      <c r="G83" s="163">
        <f>COUNTA('Evaluation par compétences'!H88)*2</f>
        <v>0</v>
      </c>
      <c r="H83" s="163">
        <f>COUNTA('Evaluation par compétences'!I88)*3</f>
        <v>0</v>
      </c>
      <c r="I83" s="164">
        <f t="shared" ref="I83:I91" si="8">IF(D83=0,(SUM(F83,G83,H83)),"N/A")</f>
        <v>0</v>
      </c>
    </row>
    <row r="84" spans="1:9">
      <c r="A84" s="167" t="s">
        <v>324</v>
      </c>
      <c r="B84" s="166" t="s">
        <v>150</v>
      </c>
      <c r="C84" s="168" t="s">
        <v>151</v>
      </c>
      <c r="D84" s="163">
        <f>COUNTA('Evaluation par compétences'!E89)</f>
        <v>0</v>
      </c>
      <c r="E84" s="163">
        <f>COUNTA('Evaluation par compétences'!F89)</f>
        <v>0</v>
      </c>
      <c r="F84" s="163">
        <f>COUNTA('Evaluation par compétences'!G89)*1</f>
        <v>0</v>
      </c>
      <c r="G84" s="163">
        <f>COUNTA('Evaluation par compétences'!H89)*2</f>
        <v>0</v>
      </c>
      <c r="H84" s="163">
        <f>COUNTA('Evaluation par compétences'!I89)*3</f>
        <v>0</v>
      </c>
      <c r="I84" s="164">
        <f t="shared" si="8"/>
        <v>0</v>
      </c>
    </row>
    <row r="85" spans="1:9">
      <c r="A85" s="167" t="s">
        <v>324</v>
      </c>
      <c r="B85" s="166" t="s">
        <v>152</v>
      </c>
      <c r="C85" s="168" t="s">
        <v>153</v>
      </c>
      <c r="D85" s="163">
        <f>COUNTA('Evaluation par compétences'!E90)</f>
        <v>0</v>
      </c>
      <c r="E85" s="163">
        <f>COUNTA('Evaluation par compétences'!F90)</f>
        <v>0</v>
      </c>
      <c r="F85" s="163">
        <f>COUNTA('Evaluation par compétences'!G90)*1</f>
        <v>0</v>
      </c>
      <c r="G85" s="163">
        <f>COUNTA('Evaluation par compétences'!H90)*2</f>
        <v>0</v>
      </c>
      <c r="H85" s="163">
        <f>COUNTA('Evaluation par compétences'!I90)*3</f>
        <v>0</v>
      </c>
      <c r="I85" s="164">
        <f t="shared" si="8"/>
        <v>0</v>
      </c>
    </row>
    <row r="86" spans="1:9">
      <c r="A86" s="167" t="s">
        <v>324</v>
      </c>
      <c r="B86" s="166" t="s">
        <v>154</v>
      </c>
      <c r="C86" s="168" t="s">
        <v>155</v>
      </c>
      <c r="D86" s="163">
        <f>COUNTA('Evaluation par compétences'!E91)</f>
        <v>0</v>
      </c>
      <c r="E86" s="163">
        <f>COUNTA('Evaluation par compétences'!F91)</f>
        <v>0</v>
      </c>
      <c r="F86" s="163">
        <f>COUNTA('Evaluation par compétences'!G91)*1</f>
        <v>0</v>
      </c>
      <c r="G86" s="163">
        <f>COUNTA('Evaluation par compétences'!H91)*2</f>
        <v>0</v>
      </c>
      <c r="H86" s="163">
        <f>COUNTA('Evaluation par compétences'!I91)*3</f>
        <v>0</v>
      </c>
      <c r="I86" s="164">
        <f t="shared" si="8"/>
        <v>0</v>
      </c>
    </row>
    <row r="87" spans="1:9" ht="36">
      <c r="A87" s="167" t="s">
        <v>324</v>
      </c>
      <c r="B87" s="166" t="s">
        <v>156</v>
      </c>
      <c r="C87" s="168" t="s">
        <v>157</v>
      </c>
      <c r="D87" s="163">
        <f>COUNTA('Evaluation par compétences'!E92)</f>
        <v>0</v>
      </c>
      <c r="E87" s="163">
        <f>COUNTA('Evaluation par compétences'!F92)</f>
        <v>0</v>
      </c>
      <c r="F87" s="163">
        <f>COUNTA('Evaluation par compétences'!G92)*1</f>
        <v>0</v>
      </c>
      <c r="G87" s="163">
        <f>COUNTA('Evaluation par compétences'!H92)*2</f>
        <v>0</v>
      </c>
      <c r="H87" s="163">
        <f>COUNTA('Evaluation par compétences'!I92)*3</f>
        <v>0</v>
      </c>
      <c r="I87" s="164">
        <f t="shared" si="8"/>
        <v>0</v>
      </c>
    </row>
    <row r="88" spans="1:9" ht="24">
      <c r="A88" s="167" t="s">
        <v>324</v>
      </c>
      <c r="B88" s="166" t="s">
        <v>158</v>
      </c>
      <c r="C88" s="168" t="s">
        <v>159</v>
      </c>
      <c r="D88" s="163">
        <f>COUNTA('Evaluation par compétences'!E93)</f>
        <v>0</v>
      </c>
      <c r="E88" s="163">
        <f>COUNTA('Evaluation par compétences'!F93)</f>
        <v>0</v>
      </c>
      <c r="F88" s="163">
        <f>COUNTA('Evaluation par compétences'!G93)*1</f>
        <v>0</v>
      </c>
      <c r="G88" s="163">
        <f>COUNTA('Evaluation par compétences'!H93)*2</f>
        <v>0</v>
      </c>
      <c r="H88" s="163">
        <f>COUNTA('Evaluation par compétences'!I93)*3</f>
        <v>0</v>
      </c>
      <c r="I88" s="164">
        <f t="shared" si="8"/>
        <v>0</v>
      </c>
    </row>
    <row r="89" spans="1:9">
      <c r="A89" s="167" t="s">
        <v>324</v>
      </c>
      <c r="B89" s="166" t="s">
        <v>160</v>
      </c>
      <c r="C89" s="168" t="s">
        <v>161</v>
      </c>
      <c r="D89" s="163">
        <f>COUNTA('Evaluation par compétences'!E94)</f>
        <v>0</v>
      </c>
      <c r="E89" s="163">
        <f>COUNTA('Evaluation par compétences'!F94)</f>
        <v>0</v>
      </c>
      <c r="F89" s="163">
        <f>COUNTA('Evaluation par compétences'!G94)*1</f>
        <v>0</v>
      </c>
      <c r="G89" s="163">
        <f>COUNTA('Evaluation par compétences'!H94)*2</f>
        <v>0</v>
      </c>
      <c r="H89" s="163">
        <f>COUNTA('Evaluation par compétences'!I94)*3</f>
        <v>0</v>
      </c>
      <c r="I89" s="164">
        <f t="shared" si="8"/>
        <v>0</v>
      </c>
    </row>
    <row r="90" spans="1:9">
      <c r="A90" s="167" t="s">
        <v>324</v>
      </c>
      <c r="B90" s="166" t="s">
        <v>162</v>
      </c>
      <c r="C90" s="168" t="s">
        <v>163</v>
      </c>
      <c r="D90" s="163">
        <f>COUNTA('Evaluation par compétences'!E95)</f>
        <v>0</v>
      </c>
      <c r="E90" s="163">
        <f>COUNTA('Evaluation par compétences'!F95)</f>
        <v>0</v>
      </c>
      <c r="F90" s="163">
        <f>COUNTA('Evaluation par compétences'!G95)*1</f>
        <v>0</v>
      </c>
      <c r="G90" s="163">
        <f>COUNTA('Evaluation par compétences'!H95)*2</f>
        <v>0</v>
      </c>
      <c r="H90" s="163">
        <f>COUNTA('Evaluation par compétences'!I95)*3</f>
        <v>0</v>
      </c>
      <c r="I90" s="164">
        <f t="shared" si="8"/>
        <v>0</v>
      </c>
    </row>
    <row r="91" spans="1:9">
      <c r="A91" s="167" t="s">
        <v>324</v>
      </c>
      <c r="B91" s="166" t="s">
        <v>164</v>
      </c>
      <c r="C91" s="168" t="s">
        <v>165</v>
      </c>
      <c r="D91" s="163">
        <f>COUNTA('Evaluation par compétences'!E96)</f>
        <v>0</v>
      </c>
      <c r="E91" s="163">
        <f>COUNTA('Evaluation par compétences'!F96)</f>
        <v>0</v>
      </c>
      <c r="F91" s="163">
        <f>COUNTA('Evaluation par compétences'!G96)*1</f>
        <v>0</v>
      </c>
      <c r="G91" s="163">
        <f>COUNTA('Evaluation par compétences'!H96)*2</f>
        <v>0</v>
      </c>
      <c r="H91" s="163">
        <f>COUNTA('Evaluation par compétences'!I96)*3</f>
        <v>0</v>
      </c>
      <c r="I91" s="164">
        <f t="shared" si="8"/>
        <v>0</v>
      </c>
    </row>
    <row r="92" spans="1:9"/>
    <row r="93" spans="1:9" ht="22.5">
      <c r="A93" s="77"/>
      <c r="B93" s="75"/>
      <c r="C93" s="155"/>
      <c r="D93" s="156" t="s">
        <v>20</v>
      </c>
      <c r="E93" s="157" t="s">
        <v>16</v>
      </c>
      <c r="F93" s="157" t="s">
        <v>17</v>
      </c>
      <c r="G93" s="160" t="s">
        <v>299</v>
      </c>
      <c r="H93" s="161" t="s">
        <v>19</v>
      </c>
      <c r="I93" s="156" t="s">
        <v>301</v>
      </c>
    </row>
    <row r="94" spans="1:9">
      <c r="A94" s="81" t="s">
        <v>325</v>
      </c>
      <c r="B94" s="154" t="s">
        <v>166</v>
      </c>
      <c r="C94" s="158"/>
      <c r="D94" s="159">
        <f>Résultats!B11</f>
        <v>0</v>
      </c>
      <c r="E94" s="159">
        <f>Résultats!C11</f>
        <v>0</v>
      </c>
      <c r="F94" s="159">
        <f>Résultats!D11</f>
        <v>0</v>
      </c>
      <c r="G94" s="159">
        <f>Résultats!F11</f>
        <v>0</v>
      </c>
      <c r="H94" s="159">
        <f>Résultats!H11</f>
        <v>0</v>
      </c>
      <c r="I94" s="162">
        <f>Résultats!K11</f>
        <v>0</v>
      </c>
    </row>
    <row r="95" spans="1:9" ht="36">
      <c r="A95" s="167" t="s">
        <v>325</v>
      </c>
      <c r="B95" s="166" t="s">
        <v>167</v>
      </c>
      <c r="C95" s="168" t="s">
        <v>168</v>
      </c>
      <c r="D95" s="163">
        <f>COUNTA('Evaluation par compétences'!E100)</f>
        <v>0</v>
      </c>
      <c r="E95" s="163">
        <f>COUNTA('Evaluation par compétences'!F100)</f>
        <v>0</v>
      </c>
      <c r="F95" s="163">
        <f>COUNTA('Evaluation par compétences'!G100)*1</f>
        <v>0</v>
      </c>
      <c r="G95" s="163">
        <f>COUNTA('Evaluation par compétences'!H100)*2</f>
        <v>0</v>
      </c>
      <c r="H95" s="163">
        <f>COUNTA('Evaluation par compétences'!I100)*3</f>
        <v>0</v>
      </c>
      <c r="I95" s="164">
        <f>IF(D95=0,(SUM(F95,G95,H95)),"N/A")</f>
        <v>0</v>
      </c>
    </row>
    <row r="96" spans="1:9" ht="24">
      <c r="A96" s="167" t="s">
        <v>325</v>
      </c>
      <c r="B96" s="166" t="s">
        <v>169</v>
      </c>
      <c r="C96" s="168" t="s">
        <v>170</v>
      </c>
      <c r="D96" s="163">
        <f>COUNTA('Evaluation par compétences'!E101)</f>
        <v>0</v>
      </c>
      <c r="E96" s="163">
        <f>COUNTA('Evaluation par compétences'!F101)</f>
        <v>0</v>
      </c>
      <c r="F96" s="163">
        <f>COUNTA('Evaluation par compétences'!G101)*1</f>
        <v>0</v>
      </c>
      <c r="G96" s="163">
        <f>COUNTA('Evaluation par compétences'!H101)*2</f>
        <v>0</v>
      </c>
      <c r="H96" s="163">
        <f>COUNTA('Evaluation par compétences'!I101)*3</f>
        <v>0</v>
      </c>
      <c r="I96" s="164">
        <f t="shared" ref="I96:I103" si="9">IF(D96=0,(SUM(F96,G96,H96)),"N/A")</f>
        <v>0</v>
      </c>
    </row>
    <row r="97" spans="1:9">
      <c r="A97" s="167" t="s">
        <v>325</v>
      </c>
      <c r="B97" s="166" t="s">
        <v>171</v>
      </c>
      <c r="C97" s="168" t="s">
        <v>172</v>
      </c>
      <c r="D97" s="163">
        <f>COUNTA('Evaluation par compétences'!E102)</f>
        <v>0</v>
      </c>
      <c r="E97" s="163">
        <f>COUNTA('Evaluation par compétences'!F102)</f>
        <v>0</v>
      </c>
      <c r="F97" s="163">
        <f>COUNTA('Evaluation par compétences'!G102)*1</f>
        <v>0</v>
      </c>
      <c r="G97" s="163">
        <f>COUNTA('Evaluation par compétences'!H102)*2</f>
        <v>0</v>
      </c>
      <c r="H97" s="163">
        <f>COUNTA('Evaluation par compétences'!I102)*3</f>
        <v>0</v>
      </c>
      <c r="I97" s="164">
        <f t="shared" si="9"/>
        <v>0</v>
      </c>
    </row>
    <row r="98" spans="1:9" ht="24">
      <c r="A98" s="167" t="s">
        <v>325</v>
      </c>
      <c r="B98" s="166" t="s">
        <v>173</v>
      </c>
      <c r="C98" s="168" t="s">
        <v>174</v>
      </c>
      <c r="D98" s="163">
        <f>COUNTA('Evaluation par compétences'!E103)</f>
        <v>0</v>
      </c>
      <c r="E98" s="163">
        <f>COUNTA('Evaluation par compétences'!F103)</f>
        <v>0</v>
      </c>
      <c r="F98" s="163">
        <f>COUNTA('Evaluation par compétences'!G103)*1</f>
        <v>0</v>
      </c>
      <c r="G98" s="163">
        <f>COUNTA('Evaluation par compétences'!H103)*2</f>
        <v>0</v>
      </c>
      <c r="H98" s="163">
        <f>COUNTA('Evaluation par compétences'!I103)*3</f>
        <v>0</v>
      </c>
      <c r="I98" s="164">
        <f t="shared" si="9"/>
        <v>0</v>
      </c>
    </row>
    <row r="99" spans="1:9">
      <c r="A99" s="167" t="s">
        <v>325</v>
      </c>
      <c r="B99" s="166" t="s">
        <v>175</v>
      </c>
      <c r="C99" s="168" t="s">
        <v>176</v>
      </c>
      <c r="D99" s="163">
        <f>COUNTA('Evaluation par compétences'!E104)</f>
        <v>0</v>
      </c>
      <c r="E99" s="163">
        <f>COUNTA('Evaluation par compétences'!F104)</f>
        <v>0</v>
      </c>
      <c r="F99" s="163">
        <f>COUNTA('Evaluation par compétences'!G104)*1</f>
        <v>0</v>
      </c>
      <c r="G99" s="163">
        <f>COUNTA('Evaluation par compétences'!H104)*2</f>
        <v>0</v>
      </c>
      <c r="H99" s="163">
        <f>COUNTA('Evaluation par compétences'!I104)*3</f>
        <v>0</v>
      </c>
      <c r="I99" s="164">
        <f t="shared" si="9"/>
        <v>0</v>
      </c>
    </row>
    <row r="100" spans="1:9" ht="24">
      <c r="A100" s="167" t="s">
        <v>325</v>
      </c>
      <c r="B100" s="166" t="s">
        <v>177</v>
      </c>
      <c r="C100" s="168" t="s">
        <v>178</v>
      </c>
      <c r="D100" s="163">
        <f>COUNTA('Evaluation par compétences'!E105)</f>
        <v>0</v>
      </c>
      <c r="E100" s="163">
        <f>COUNTA('Evaluation par compétences'!F105)</f>
        <v>0</v>
      </c>
      <c r="F100" s="163">
        <f>COUNTA('Evaluation par compétences'!G105)*1</f>
        <v>0</v>
      </c>
      <c r="G100" s="163">
        <f>COUNTA('Evaluation par compétences'!H105)*2</f>
        <v>0</v>
      </c>
      <c r="H100" s="163">
        <f>COUNTA('Evaluation par compétences'!I105)*3</f>
        <v>0</v>
      </c>
      <c r="I100" s="164">
        <f t="shared" si="9"/>
        <v>0</v>
      </c>
    </row>
    <row r="101" spans="1:9" ht="24">
      <c r="A101" s="167" t="s">
        <v>325</v>
      </c>
      <c r="B101" s="166" t="s">
        <v>179</v>
      </c>
      <c r="C101" s="168" t="s">
        <v>180</v>
      </c>
      <c r="D101" s="163">
        <f>COUNTA('Evaluation par compétences'!E106)</f>
        <v>0</v>
      </c>
      <c r="E101" s="163">
        <f>COUNTA('Evaluation par compétences'!F106)</f>
        <v>0</v>
      </c>
      <c r="F101" s="163">
        <f>COUNTA('Evaluation par compétences'!G106)*1</f>
        <v>0</v>
      </c>
      <c r="G101" s="163">
        <f>COUNTA('Evaluation par compétences'!H106)*2</f>
        <v>0</v>
      </c>
      <c r="H101" s="163">
        <f>COUNTA('Evaluation par compétences'!I106)*3</f>
        <v>0</v>
      </c>
      <c r="I101" s="164">
        <f t="shared" si="9"/>
        <v>0</v>
      </c>
    </row>
    <row r="102" spans="1:9">
      <c r="A102" s="167" t="s">
        <v>325</v>
      </c>
      <c r="B102" s="166" t="s">
        <v>181</v>
      </c>
      <c r="C102" s="168" t="s">
        <v>182</v>
      </c>
      <c r="D102" s="163">
        <f>COUNTA('Evaluation par compétences'!E107)</f>
        <v>0</v>
      </c>
      <c r="E102" s="163">
        <f>COUNTA('Evaluation par compétences'!F107)</f>
        <v>0</v>
      </c>
      <c r="F102" s="163">
        <f>COUNTA('Evaluation par compétences'!G107)*1</f>
        <v>0</v>
      </c>
      <c r="G102" s="163">
        <f>COUNTA('Evaluation par compétences'!H107)*2</f>
        <v>0</v>
      </c>
      <c r="H102" s="163">
        <f>COUNTA('Evaluation par compétences'!I107)*3</f>
        <v>0</v>
      </c>
      <c r="I102" s="164">
        <f t="shared" si="9"/>
        <v>0</v>
      </c>
    </row>
    <row r="103" spans="1:9" ht="24">
      <c r="A103" s="167" t="s">
        <v>325</v>
      </c>
      <c r="B103" s="166" t="s">
        <v>183</v>
      </c>
      <c r="C103" s="168" t="s">
        <v>184</v>
      </c>
      <c r="D103" s="163">
        <f>COUNTA('Evaluation par compétences'!E108)</f>
        <v>0</v>
      </c>
      <c r="E103" s="163">
        <f>COUNTA('Evaluation par compétences'!F108)</f>
        <v>0</v>
      </c>
      <c r="F103" s="163">
        <f>COUNTA('Evaluation par compétences'!G108)*1</f>
        <v>0</v>
      </c>
      <c r="G103" s="163">
        <f>COUNTA('Evaluation par compétences'!H108)*2</f>
        <v>0</v>
      </c>
      <c r="H103" s="163">
        <f>COUNTA('Evaluation par compétences'!I108)*3</f>
        <v>0</v>
      </c>
      <c r="I103" s="164">
        <f t="shared" si="9"/>
        <v>0</v>
      </c>
    </row>
    <row r="104" spans="1:9" ht="24">
      <c r="A104" s="167" t="s">
        <v>325</v>
      </c>
      <c r="B104" s="166" t="s">
        <v>185</v>
      </c>
      <c r="C104" s="168" t="s">
        <v>186</v>
      </c>
      <c r="D104" s="163">
        <f>COUNTA('Evaluation par compétences'!E109)</f>
        <v>0</v>
      </c>
      <c r="E104" s="163">
        <f>COUNTA('Evaluation par compétences'!F109)</f>
        <v>0</v>
      </c>
      <c r="F104" s="163">
        <f>COUNTA('Evaluation par compétences'!G109)*1</f>
        <v>0</v>
      </c>
      <c r="G104" s="163">
        <f>COUNTA('Evaluation par compétences'!H109)*2</f>
        <v>0</v>
      </c>
      <c r="H104" s="163">
        <f>COUNTA('Evaluation par compétences'!I109)*3</f>
        <v>0</v>
      </c>
      <c r="I104" s="164">
        <f>IF(D104=0,(SUM(F104,G104,H104)),"N/A")</f>
        <v>0</v>
      </c>
    </row>
    <row r="105" spans="1:9"/>
    <row r="106" spans="1:9" ht="22.5">
      <c r="A106" s="77"/>
      <c r="B106" s="75"/>
      <c r="C106" s="155"/>
      <c r="D106" s="156" t="s">
        <v>20</v>
      </c>
      <c r="E106" s="157" t="s">
        <v>16</v>
      </c>
      <c r="F106" s="157" t="s">
        <v>17</v>
      </c>
      <c r="G106" s="160" t="s">
        <v>299</v>
      </c>
      <c r="H106" s="161" t="s">
        <v>19</v>
      </c>
      <c r="I106" s="156" t="s">
        <v>301</v>
      </c>
    </row>
    <row r="107" spans="1:9">
      <c r="A107" s="81" t="s">
        <v>326</v>
      </c>
      <c r="B107" s="154" t="s">
        <v>187</v>
      </c>
      <c r="C107" s="158"/>
      <c r="D107" s="159">
        <f>Résultats!B12</f>
        <v>0</v>
      </c>
      <c r="E107" s="159">
        <f>Résultats!C12</f>
        <v>0</v>
      </c>
      <c r="F107" s="159">
        <f>Résultats!D12</f>
        <v>0</v>
      </c>
      <c r="G107" s="159">
        <f>Résultats!F12</f>
        <v>0</v>
      </c>
      <c r="H107" s="159">
        <f>Résultats!H12</f>
        <v>0</v>
      </c>
      <c r="I107" s="162">
        <f>Résultats!K12</f>
        <v>0</v>
      </c>
    </row>
    <row r="108" spans="1:9">
      <c r="A108" s="167" t="s">
        <v>326</v>
      </c>
      <c r="B108" s="166" t="s">
        <v>188</v>
      </c>
      <c r="C108" s="168" t="s">
        <v>189</v>
      </c>
      <c r="D108" s="163">
        <f>COUNTA('Evaluation par compétences'!E113)</f>
        <v>0</v>
      </c>
      <c r="E108" s="163">
        <f>COUNTA('Evaluation par compétences'!F113)</f>
        <v>0</v>
      </c>
      <c r="F108" s="163">
        <f>COUNTA('Evaluation par compétences'!G113)*1</f>
        <v>0</v>
      </c>
      <c r="G108" s="163">
        <f>COUNTA('Evaluation par compétences'!H113)*2</f>
        <v>0</v>
      </c>
      <c r="H108" s="163">
        <f>COUNTA('Evaluation par compétences'!I113)*3</f>
        <v>0</v>
      </c>
      <c r="I108" s="164">
        <f>IF(D108=0,(SUM(F108,G108,H108)),"N/A")</f>
        <v>0</v>
      </c>
    </row>
    <row r="109" spans="1:9">
      <c r="A109" s="167" t="s">
        <v>326</v>
      </c>
      <c r="B109" s="166" t="s">
        <v>190</v>
      </c>
      <c r="C109" s="168" t="s">
        <v>191</v>
      </c>
      <c r="D109" s="163">
        <f>COUNTA('Evaluation par compétences'!E114)</f>
        <v>0</v>
      </c>
      <c r="E109" s="163">
        <f>COUNTA('Evaluation par compétences'!F114)</f>
        <v>0</v>
      </c>
      <c r="F109" s="163">
        <f>COUNTA('Evaluation par compétences'!G114)*1</f>
        <v>0</v>
      </c>
      <c r="G109" s="163">
        <f>COUNTA('Evaluation par compétences'!H114)*2</f>
        <v>0</v>
      </c>
      <c r="H109" s="163">
        <f>COUNTA('Evaluation par compétences'!I114)*3</f>
        <v>0</v>
      </c>
      <c r="I109" s="164">
        <f t="shared" ref="I109:I114" si="10">IF(D109=0,(SUM(F109,G109,H109)),"N/A")</f>
        <v>0</v>
      </c>
    </row>
    <row r="110" spans="1:9" ht="24">
      <c r="A110" s="167" t="s">
        <v>326</v>
      </c>
      <c r="B110" s="166" t="s">
        <v>192</v>
      </c>
      <c r="C110" s="168" t="s">
        <v>193</v>
      </c>
      <c r="D110" s="163">
        <f>COUNTA('Evaluation par compétences'!E115)</f>
        <v>0</v>
      </c>
      <c r="E110" s="163">
        <f>COUNTA('Evaluation par compétences'!F115)</f>
        <v>0</v>
      </c>
      <c r="F110" s="163">
        <f>COUNTA('Evaluation par compétences'!G115)*1</f>
        <v>0</v>
      </c>
      <c r="G110" s="163">
        <f>COUNTA('Evaluation par compétences'!H115)*2</f>
        <v>0</v>
      </c>
      <c r="H110" s="163">
        <f>COUNTA('Evaluation par compétences'!I115)*3</f>
        <v>0</v>
      </c>
      <c r="I110" s="164">
        <f t="shared" si="10"/>
        <v>0</v>
      </c>
    </row>
    <row r="111" spans="1:9">
      <c r="A111" s="167" t="s">
        <v>326</v>
      </c>
      <c r="B111" s="166" t="s">
        <v>194</v>
      </c>
      <c r="C111" s="168" t="s">
        <v>195</v>
      </c>
      <c r="D111" s="163">
        <f>COUNTA('Evaluation par compétences'!E116)</f>
        <v>0</v>
      </c>
      <c r="E111" s="163">
        <f>COUNTA('Evaluation par compétences'!F116)</f>
        <v>0</v>
      </c>
      <c r="F111" s="163">
        <f>COUNTA('Evaluation par compétences'!G116)*1</f>
        <v>0</v>
      </c>
      <c r="G111" s="163">
        <f>COUNTA('Evaluation par compétences'!H116)*2</f>
        <v>0</v>
      </c>
      <c r="H111" s="163">
        <f>COUNTA('Evaluation par compétences'!I116)*3</f>
        <v>0</v>
      </c>
      <c r="I111" s="164">
        <f t="shared" si="10"/>
        <v>0</v>
      </c>
    </row>
    <row r="112" spans="1:9" ht="24">
      <c r="A112" s="167" t="s">
        <v>326</v>
      </c>
      <c r="B112" s="166" t="s">
        <v>196</v>
      </c>
      <c r="C112" s="168" t="s">
        <v>197</v>
      </c>
      <c r="D112" s="163">
        <f>COUNTA('Evaluation par compétences'!E117)</f>
        <v>0</v>
      </c>
      <c r="E112" s="163">
        <f>COUNTA('Evaluation par compétences'!F117)</f>
        <v>0</v>
      </c>
      <c r="F112" s="163">
        <f>COUNTA('Evaluation par compétences'!G117)*1</f>
        <v>0</v>
      </c>
      <c r="G112" s="163">
        <f>COUNTA('Evaluation par compétences'!H117)*2</f>
        <v>0</v>
      </c>
      <c r="H112" s="163">
        <f>COUNTA('Evaluation par compétences'!I117)*3</f>
        <v>0</v>
      </c>
      <c r="I112" s="164">
        <f t="shared" si="10"/>
        <v>0</v>
      </c>
    </row>
    <row r="113" spans="1:9">
      <c r="A113" s="167" t="s">
        <v>326</v>
      </c>
      <c r="B113" s="166" t="s">
        <v>198</v>
      </c>
      <c r="C113" s="168" t="s">
        <v>199</v>
      </c>
      <c r="D113" s="163">
        <f>COUNTA('Evaluation par compétences'!E118)</f>
        <v>0</v>
      </c>
      <c r="E113" s="163">
        <f>COUNTA('Evaluation par compétences'!F118)</f>
        <v>0</v>
      </c>
      <c r="F113" s="163">
        <f>COUNTA('Evaluation par compétences'!G118)*1</f>
        <v>0</v>
      </c>
      <c r="G113" s="163">
        <f>COUNTA('Evaluation par compétences'!H118)*2</f>
        <v>0</v>
      </c>
      <c r="H113" s="163">
        <f>COUNTA('Evaluation par compétences'!I118)*3</f>
        <v>0</v>
      </c>
      <c r="I113" s="164">
        <f t="shared" si="10"/>
        <v>0</v>
      </c>
    </row>
    <row r="114" spans="1:9" ht="24">
      <c r="A114" s="167" t="s">
        <v>326</v>
      </c>
      <c r="B114" s="166" t="s">
        <v>200</v>
      </c>
      <c r="C114" s="168" t="s">
        <v>201</v>
      </c>
      <c r="D114" s="163">
        <f>COUNTA('Evaluation par compétences'!E119)</f>
        <v>0</v>
      </c>
      <c r="E114" s="163">
        <f>COUNTA('Evaluation par compétences'!F119)</f>
        <v>0</v>
      </c>
      <c r="F114" s="163">
        <f>COUNTA('Evaluation par compétences'!G119)*1</f>
        <v>0</v>
      </c>
      <c r="G114" s="163">
        <f>COUNTA('Evaluation par compétences'!H119)*2</f>
        <v>0</v>
      </c>
      <c r="H114" s="163">
        <f>COUNTA('Evaluation par compétences'!I119)*3</f>
        <v>0</v>
      </c>
      <c r="I114" s="164">
        <f t="shared" si="10"/>
        <v>0</v>
      </c>
    </row>
    <row r="115" spans="1:9"/>
    <row r="116" spans="1:9" ht="22.5">
      <c r="A116" s="77"/>
      <c r="B116" s="75"/>
      <c r="C116" s="155"/>
      <c r="D116" s="156" t="s">
        <v>20</v>
      </c>
      <c r="E116" s="157" t="s">
        <v>16</v>
      </c>
      <c r="F116" s="157" t="s">
        <v>17</v>
      </c>
      <c r="G116" s="160" t="s">
        <v>299</v>
      </c>
      <c r="H116" s="161" t="s">
        <v>19</v>
      </c>
      <c r="I116" s="156" t="s">
        <v>301</v>
      </c>
    </row>
    <row r="117" spans="1:9">
      <c r="A117" s="81" t="s">
        <v>327</v>
      </c>
      <c r="B117" s="154" t="s">
        <v>202</v>
      </c>
      <c r="C117" s="158"/>
      <c r="D117" s="159">
        <f>Résultats!B13</f>
        <v>0</v>
      </c>
      <c r="E117" s="159">
        <f>Résultats!C13</f>
        <v>0</v>
      </c>
      <c r="F117" s="159">
        <f>Résultats!D13</f>
        <v>0</v>
      </c>
      <c r="G117" s="159">
        <f>Résultats!F13</f>
        <v>0</v>
      </c>
      <c r="H117" s="159">
        <f>Résultats!H13</f>
        <v>0</v>
      </c>
      <c r="I117" s="162">
        <f>Résultats!K13</f>
        <v>0</v>
      </c>
    </row>
    <row r="118" spans="1:9">
      <c r="A118" s="167" t="s">
        <v>327</v>
      </c>
      <c r="B118" s="166" t="s">
        <v>203</v>
      </c>
      <c r="C118" s="168" t="s">
        <v>204</v>
      </c>
      <c r="D118" s="163">
        <f>COUNTA('Evaluation par compétences'!E123)</f>
        <v>0</v>
      </c>
      <c r="E118" s="163">
        <f>COUNTA('Evaluation par compétences'!F123)</f>
        <v>0</v>
      </c>
      <c r="F118" s="163">
        <f>COUNTA('Evaluation par compétences'!G123)*1</f>
        <v>0</v>
      </c>
      <c r="G118" s="163">
        <f>COUNTA('Evaluation par compétences'!H123)*2</f>
        <v>0</v>
      </c>
      <c r="H118" s="163">
        <f>COUNTA('Evaluation par compétences'!I123)*3</f>
        <v>0</v>
      </c>
      <c r="I118" s="164">
        <f>IF(D118=0,(SUM(F118,G118,H118)),"N/A")</f>
        <v>0</v>
      </c>
    </row>
    <row r="119" spans="1:9" ht="24">
      <c r="A119" s="167" t="s">
        <v>327</v>
      </c>
      <c r="B119" s="166" t="s">
        <v>205</v>
      </c>
      <c r="C119" s="168" t="s">
        <v>206</v>
      </c>
      <c r="D119" s="163">
        <f>COUNTA('Evaluation par compétences'!E124)</f>
        <v>0</v>
      </c>
      <c r="E119" s="163">
        <f>COUNTA('Evaluation par compétences'!F124)</f>
        <v>0</v>
      </c>
      <c r="F119" s="163">
        <f>COUNTA('Evaluation par compétences'!G124)*1</f>
        <v>0</v>
      </c>
      <c r="G119" s="163">
        <f>COUNTA('Evaluation par compétences'!H124)*2</f>
        <v>0</v>
      </c>
      <c r="H119" s="163">
        <f>COUNTA('Evaluation par compétences'!I124)*3</f>
        <v>0</v>
      </c>
      <c r="I119" s="164">
        <f t="shared" ref="I119:I125" si="11">IF(D119=0,(SUM(F119,G119,H119)),"N/A")</f>
        <v>0</v>
      </c>
    </row>
    <row r="120" spans="1:9" ht="24">
      <c r="A120" s="167" t="s">
        <v>327</v>
      </c>
      <c r="B120" s="166" t="s">
        <v>207</v>
      </c>
      <c r="C120" s="168" t="s">
        <v>208</v>
      </c>
      <c r="D120" s="163">
        <f>COUNTA('Evaluation par compétences'!E125)</f>
        <v>0</v>
      </c>
      <c r="E120" s="163">
        <f>COUNTA('Evaluation par compétences'!F125)</f>
        <v>0</v>
      </c>
      <c r="F120" s="163">
        <f>COUNTA('Evaluation par compétences'!G125)*1</f>
        <v>0</v>
      </c>
      <c r="G120" s="163">
        <f>COUNTA('Evaluation par compétences'!H125)*2</f>
        <v>0</v>
      </c>
      <c r="H120" s="163">
        <f>COUNTA('Evaluation par compétences'!I125)*3</f>
        <v>0</v>
      </c>
      <c r="I120" s="164">
        <f t="shared" si="11"/>
        <v>0</v>
      </c>
    </row>
    <row r="121" spans="1:9">
      <c r="A121" s="167" t="s">
        <v>327</v>
      </c>
      <c r="B121" s="166" t="s">
        <v>209</v>
      </c>
      <c r="C121" s="168" t="s">
        <v>210</v>
      </c>
      <c r="D121" s="163">
        <f>COUNTA('Evaluation par compétences'!E126)</f>
        <v>0</v>
      </c>
      <c r="E121" s="163">
        <f>COUNTA('Evaluation par compétences'!F126)</f>
        <v>0</v>
      </c>
      <c r="F121" s="163">
        <f>COUNTA('Evaluation par compétences'!G126)*1</f>
        <v>0</v>
      </c>
      <c r="G121" s="163">
        <f>COUNTA('Evaluation par compétences'!H126)*2</f>
        <v>0</v>
      </c>
      <c r="H121" s="163">
        <f>COUNTA('Evaluation par compétences'!I126)*3</f>
        <v>0</v>
      </c>
      <c r="I121" s="164">
        <f t="shared" si="11"/>
        <v>0</v>
      </c>
    </row>
    <row r="122" spans="1:9">
      <c r="A122" s="167" t="s">
        <v>327</v>
      </c>
      <c r="B122" s="166" t="s">
        <v>211</v>
      </c>
      <c r="C122" s="168" t="s">
        <v>212</v>
      </c>
      <c r="D122" s="163">
        <f>COUNTA('Evaluation par compétences'!E127)</f>
        <v>0</v>
      </c>
      <c r="E122" s="163">
        <f>COUNTA('Evaluation par compétences'!F127)</f>
        <v>0</v>
      </c>
      <c r="F122" s="163">
        <f>COUNTA('Evaluation par compétences'!G127)*1</f>
        <v>0</v>
      </c>
      <c r="G122" s="163">
        <f>COUNTA('Evaluation par compétences'!H127)*2</f>
        <v>0</v>
      </c>
      <c r="H122" s="163">
        <f>COUNTA('Evaluation par compétences'!I127)*3</f>
        <v>0</v>
      </c>
      <c r="I122" s="164">
        <f t="shared" si="11"/>
        <v>0</v>
      </c>
    </row>
    <row r="123" spans="1:9">
      <c r="A123" s="167" t="s">
        <v>327</v>
      </c>
      <c r="B123" s="166" t="s">
        <v>213</v>
      </c>
      <c r="C123" s="168" t="s">
        <v>214</v>
      </c>
      <c r="D123" s="163">
        <f>COUNTA('Evaluation par compétences'!E128)</f>
        <v>0</v>
      </c>
      <c r="E123" s="163">
        <f>COUNTA('Evaluation par compétences'!F128)</f>
        <v>0</v>
      </c>
      <c r="F123" s="163">
        <f>COUNTA('Evaluation par compétences'!G128)*1</f>
        <v>0</v>
      </c>
      <c r="G123" s="163">
        <f>COUNTA('Evaluation par compétences'!H128)*2</f>
        <v>0</v>
      </c>
      <c r="H123" s="163">
        <f>COUNTA('Evaluation par compétences'!I128)*3</f>
        <v>0</v>
      </c>
      <c r="I123" s="164">
        <f t="shared" si="11"/>
        <v>0</v>
      </c>
    </row>
    <row r="124" spans="1:9">
      <c r="A124" s="167" t="s">
        <v>327</v>
      </c>
      <c r="B124" s="166" t="s">
        <v>215</v>
      </c>
      <c r="C124" s="168" t="s">
        <v>216</v>
      </c>
      <c r="D124" s="163">
        <f>COUNTA('Evaluation par compétences'!E129)</f>
        <v>0</v>
      </c>
      <c r="E124" s="163">
        <f>COUNTA('Evaluation par compétences'!F129)</f>
        <v>0</v>
      </c>
      <c r="F124" s="163">
        <f>COUNTA('Evaluation par compétences'!G129)*1</f>
        <v>0</v>
      </c>
      <c r="G124" s="163">
        <f>COUNTA('Evaluation par compétences'!H129)*2</f>
        <v>0</v>
      </c>
      <c r="H124" s="163">
        <f>COUNTA('Evaluation par compétences'!I129)*3</f>
        <v>0</v>
      </c>
      <c r="I124" s="164">
        <f t="shared" si="11"/>
        <v>0</v>
      </c>
    </row>
    <row r="125" spans="1:9">
      <c r="A125" s="167" t="s">
        <v>327</v>
      </c>
      <c r="B125" s="166" t="s">
        <v>217</v>
      </c>
      <c r="C125" s="168" t="s">
        <v>218</v>
      </c>
      <c r="D125" s="163">
        <f>COUNTA('Evaluation par compétences'!E130)</f>
        <v>0</v>
      </c>
      <c r="E125" s="163">
        <f>COUNTA('Evaluation par compétences'!F130)</f>
        <v>0</v>
      </c>
      <c r="F125" s="163">
        <f>COUNTA('Evaluation par compétences'!G130)*1</f>
        <v>0</v>
      </c>
      <c r="G125" s="163">
        <f>COUNTA('Evaluation par compétences'!H130)*2</f>
        <v>0</v>
      </c>
      <c r="H125" s="163">
        <f>COUNTA('Evaluation par compétences'!I130)*3</f>
        <v>0</v>
      </c>
      <c r="I125" s="164">
        <f t="shared" si="11"/>
        <v>0</v>
      </c>
    </row>
    <row r="126" spans="1:9">
      <c r="A126" s="167" t="s">
        <v>327</v>
      </c>
      <c r="B126" s="166" t="s">
        <v>219</v>
      </c>
      <c r="C126" s="168" t="s">
        <v>220</v>
      </c>
      <c r="D126" s="163">
        <f>COUNTA('Evaluation par compétences'!E131)</f>
        <v>0</v>
      </c>
      <c r="E126" s="163">
        <f>COUNTA('Evaluation par compétences'!F131)</f>
        <v>0</v>
      </c>
      <c r="F126" s="163">
        <f>COUNTA('Evaluation par compétences'!G131)*1</f>
        <v>0</v>
      </c>
      <c r="G126" s="163">
        <f>COUNTA('Evaluation par compétences'!H131)*2</f>
        <v>0</v>
      </c>
      <c r="H126" s="163">
        <f>COUNTA('Evaluation par compétences'!I131)*3</f>
        <v>0</v>
      </c>
      <c r="I126" s="164">
        <f t="shared" ref="I126" si="12">IF(D126=0,(SUM(F126,G126,H126)),"N/A")</f>
        <v>0</v>
      </c>
    </row>
    <row r="127" spans="1:9">
      <c r="A127" s="167" t="s">
        <v>327</v>
      </c>
      <c r="B127" s="166" t="s">
        <v>221</v>
      </c>
      <c r="C127" s="168" t="s">
        <v>222</v>
      </c>
      <c r="D127" s="163">
        <f>COUNTA('Evaluation par compétences'!E132)</f>
        <v>0</v>
      </c>
      <c r="E127" s="163">
        <f>COUNTA('Evaluation par compétences'!F132)</f>
        <v>0</v>
      </c>
      <c r="F127" s="163">
        <f>COUNTA('Evaluation par compétences'!G132)*1</f>
        <v>0</v>
      </c>
      <c r="G127" s="163">
        <f>COUNTA('Evaluation par compétences'!H132)*2</f>
        <v>0</v>
      </c>
      <c r="H127" s="163">
        <f>COUNTA('Evaluation par compétences'!I132)*3</f>
        <v>0</v>
      </c>
      <c r="I127" s="164">
        <f>IF(D127=0,(SUM(F127,G127,H127)),"N/A")</f>
        <v>0</v>
      </c>
    </row>
    <row r="128" spans="1:9"/>
    <row r="129" spans="1:9" ht="22.5">
      <c r="A129" s="77"/>
      <c r="B129" s="75"/>
      <c r="C129" s="155"/>
      <c r="D129" s="156" t="s">
        <v>20</v>
      </c>
      <c r="E129" s="157" t="s">
        <v>16</v>
      </c>
      <c r="F129" s="157" t="s">
        <v>17</v>
      </c>
      <c r="G129" s="160" t="s">
        <v>299</v>
      </c>
      <c r="H129" s="161" t="s">
        <v>19</v>
      </c>
      <c r="I129" s="156" t="s">
        <v>301</v>
      </c>
    </row>
    <row r="130" spans="1:9">
      <c r="A130" s="81" t="s">
        <v>328</v>
      </c>
      <c r="B130" s="154" t="s">
        <v>223</v>
      </c>
      <c r="C130" s="158"/>
      <c r="D130" s="159">
        <f>Résultats!B14</f>
        <v>0</v>
      </c>
      <c r="E130" s="159">
        <f>Résultats!C14</f>
        <v>0</v>
      </c>
      <c r="F130" s="159">
        <f>Résultats!D14</f>
        <v>0</v>
      </c>
      <c r="G130" s="159">
        <f>Résultats!F14</f>
        <v>0</v>
      </c>
      <c r="H130" s="159">
        <f>Résultats!H14</f>
        <v>0</v>
      </c>
      <c r="I130" s="162">
        <f>Résultats!K14</f>
        <v>0</v>
      </c>
    </row>
    <row r="131" spans="1:9">
      <c r="A131" s="167" t="s">
        <v>328</v>
      </c>
      <c r="B131" s="166" t="s">
        <v>224</v>
      </c>
      <c r="C131" s="168" t="s">
        <v>225</v>
      </c>
      <c r="D131" s="163">
        <f>COUNTA('Evaluation par compétences'!E136)</f>
        <v>0</v>
      </c>
      <c r="E131" s="163">
        <f>COUNTA('Evaluation par compétences'!F136)</f>
        <v>0</v>
      </c>
      <c r="F131" s="163">
        <f>COUNTA('Evaluation par compétences'!G136)*1</f>
        <v>0</v>
      </c>
      <c r="G131" s="163">
        <f>COUNTA('Evaluation par compétences'!H136)*2</f>
        <v>0</v>
      </c>
      <c r="H131" s="163">
        <f>COUNTA('Evaluation par compétences'!I136)*3</f>
        <v>0</v>
      </c>
      <c r="I131" s="164">
        <f>IF(D131=0,(SUM(F131,G131,H131)),"N/A")</f>
        <v>0</v>
      </c>
    </row>
    <row r="132" spans="1:9" ht="24">
      <c r="A132" s="167" t="s">
        <v>328</v>
      </c>
      <c r="B132" s="166" t="s">
        <v>226</v>
      </c>
      <c r="C132" s="168" t="s">
        <v>227</v>
      </c>
      <c r="D132" s="163">
        <f>COUNTA('Evaluation par compétences'!E137)</f>
        <v>0</v>
      </c>
      <c r="E132" s="163">
        <f>COUNTA('Evaluation par compétences'!F137)</f>
        <v>0</v>
      </c>
      <c r="F132" s="163">
        <f>COUNTA('Evaluation par compétences'!G137)*1</f>
        <v>0</v>
      </c>
      <c r="G132" s="163">
        <f>COUNTA('Evaluation par compétences'!H137)*2</f>
        <v>0</v>
      </c>
      <c r="H132" s="163">
        <f>COUNTA('Evaluation par compétences'!I137)*3</f>
        <v>0</v>
      </c>
      <c r="I132" s="164">
        <f t="shared" ref="I132:I134" si="13">IF(D132=0,(SUM(F132,G132,H132)),"N/A")</f>
        <v>0</v>
      </c>
    </row>
    <row r="133" spans="1:9" ht="24">
      <c r="A133" s="167" t="s">
        <v>328</v>
      </c>
      <c r="B133" s="166" t="s">
        <v>228</v>
      </c>
      <c r="C133" s="168" t="s">
        <v>229</v>
      </c>
      <c r="D133" s="163">
        <f>COUNTA('Evaluation par compétences'!E138)</f>
        <v>0</v>
      </c>
      <c r="E133" s="163">
        <f>COUNTA('Evaluation par compétences'!F138)</f>
        <v>0</v>
      </c>
      <c r="F133" s="163">
        <f>COUNTA('Evaluation par compétences'!G138)*1</f>
        <v>0</v>
      </c>
      <c r="G133" s="163">
        <f>COUNTA('Evaluation par compétences'!H138)*2</f>
        <v>0</v>
      </c>
      <c r="H133" s="163">
        <f>COUNTA('Evaluation par compétences'!I138)*3</f>
        <v>0</v>
      </c>
      <c r="I133" s="164">
        <f t="shared" si="13"/>
        <v>0</v>
      </c>
    </row>
    <row r="134" spans="1:9">
      <c r="A134" s="167" t="s">
        <v>328</v>
      </c>
      <c r="B134" s="166" t="s">
        <v>230</v>
      </c>
      <c r="C134" s="168" t="s">
        <v>231</v>
      </c>
      <c r="D134" s="163">
        <f>COUNTA('Evaluation par compétences'!E139)</f>
        <v>0</v>
      </c>
      <c r="E134" s="163">
        <f>COUNTA('Evaluation par compétences'!F139)</f>
        <v>0</v>
      </c>
      <c r="F134" s="163">
        <f>COUNTA('Evaluation par compétences'!G139)*1</f>
        <v>0</v>
      </c>
      <c r="G134" s="163">
        <f>COUNTA('Evaluation par compétences'!H139)*2</f>
        <v>0</v>
      </c>
      <c r="H134" s="163">
        <f>COUNTA('Evaluation par compétences'!I139)*3</f>
        <v>0</v>
      </c>
      <c r="I134" s="164">
        <f t="shared" si="13"/>
        <v>0</v>
      </c>
    </row>
    <row r="135" spans="1:9">
      <c r="A135" s="167" t="s">
        <v>328</v>
      </c>
      <c r="B135" s="166" t="s">
        <v>232</v>
      </c>
      <c r="C135" s="168" t="s">
        <v>233</v>
      </c>
      <c r="D135" s="163">
        <f>COUNTA('Evaluation par compétences'!E140)</f>
        <v>0</v>
      </c>
      <c r="E135" s="163">
        <f>COUNTA('Evaluation par compétences'!F140)</f>
        <v>0</v>
      </c>
      <c r="F135" s="163">
        <f>COUNTA('Evaluation par compétences'!G140)*1</f>
        <v>0</v>
      </c>
      <c r="G135" s="163">
        <f>COUNTA('Evaluation par compétences'!H140)*2</f>
        <v>0</v>
      </c>
      <c r="H135" s="163">
        <f>COUNTA('Evaluation par compétences'!I140)*3</f>
        <v>0</v>
      </c>
      <c r="I135" s="164"/>
    </row>
    <row r="136" spans="1:9"/>
    <row r="137" spans="1:9" ht="22.5">
      <c r="A137" s="77"/>
      <c r="B137" s="75"/>
      <c r="C137" s="155"/>
      <c r="D137" s="156" t="s">
        <v>20</v>
      </c>
      <c r="E137" s="157" t="s">
        <v>16</v>
      </c>
      <c r="F137" s="157" t="s">
        <v>17</v>
      </c>
      <c r="G137" s="160" t="s">
        <v>299</v>
      </c>
      <c r="H137" s="161" t="s">
        <v>19</v>
      </c>
      <c r="I137" s="156" t="s">
        <v>301</v>
      </c>
    </row>
    <row r="138" spans="1:9">
      <c r="A138" s="81" t="s">
        <v>329</v>
      </c>
      <c r="B138" s="154" t="s">
        <v>234</v>
      </c>
      <c r="C138" s="158"/>
      <c r="D138" s="159">
        <f>Résultats!B15</f>
        <v>0</v>
      </c>
      <c r="E138" s="159">
        <f>Résultats!C15</f>
        <v>0</v>
      </c>
      <c r="F138" s="159">
        <f>Résultats!D15</f>
        <v>0</v>
      </c>
      <c r="G138" s="159">
        <f>Résultats!F15</f>
        <v>0</v>
      </c>
      <c r="H138" s="159">
        <f>Résultats!H15</f>
        <v>0</v>
      </c>
      <c r="I138" s="162">
        <f>Résultats!K15</f>
        <v>0</v>
      </c>
    </row>
    <row r="139" spans="1:9">
      <c r="A139" s="167" t="s">
        <v>329</v>
      </c>
      <c r="B139" s="166" t="s">
        <v>235</v>
      </c>
      <c r="C139" s="168" t="s">
        <v>236</v>
      </c>
      <c r="D139" s="163">
        <f>COUNTA('Evaluation par compétences'!E144)</f>
        <v>0</v>
      </c>
      <c r="E139" s="163">
        <f>COUNTA('Evaluation par compétences'!F144)</f>
        <v>0</v>
      </c>
      <c r="F139" s="163">
        <f>COUNTA('Evaluation par compétences'!G144)*1</f>
        <v>0</v>
      </c>
      <c r="G139" s="163">
        <f>COUNTA('Evaluation par compétences'!H144)*2</f>
        <v>0</v>
      </c>
      <c r="H139" s="163">
        <f>COUNTA('Evaluation par compétences'!I144)*3</f>
        <v>0</v>
      </c>
      <c r="I139" s="164">
        <f>IF(D139=0,(SUM(F139,G139,H139)),"N/A")</f>
        <v>0</v>
      </c>
    </row>
    <row r="140" spans="1:9" ht="24">
      <c r="A140" s="167" t="s">
        <v>329</v>
      </c>
      <c r="B140" s="166" t="s">
        <v>237</v>
      </c>
      <c r="C140" s="168" t="s">
        <v>238</v>
      </c>
      <c r="D140" s="163">
        <f>COUNTA('Evaluation par compétences'!E145)</f>
        <v>0</v>
      </c>
      <c r="E140" s="163">
        <f>COUNTA('Evaluation par compétences'!F145)</f>
        <v>0</v>
      </c>
      <c r="F140" s="163">
        <f>COUNTA('Evaluation par compétences'!G145)*1</f>
        <v>0</v>
      </c>
      <c r="G140" s="163">
        <f>COUNTA('Evaluation par compétences'!H145)*2</f>
        <v>0</v>
      </c>
      <c r="H140" s="163">
        <f>COUNTA('Evaluation par compétences'!I145)*3</f>
        <v>0</v>
      </c>
      <c r="I140" s="164">
        <f t="shared" ref="I140:I141" si="14">IF(D140=0,(SUM(F140,G140,H140)),"N/A")</f>
        <v>0</v>
      </c>
    </row>
    <row r="141" spans="1:9">
      <c r="A141" s="167" t="s">
        <v>329</v>
      </c>
      <c r="B141" s="166" t="s">
        <v>239</v>
      </c>
      <c r="C141" s="168" t="s">
        <v>240</v>
      </c>
      <c r="D141" s="163">
        <f>COUNTA('Evaluation par compétences'!E146)</f>
        <v>0</v>
      </c>
      <c r="E141" s="163">
        <f>COUNTA('Evaluation par compétences'!F146)</f>
        <v>0</v>
      </c>
      <c r="F141" s="163">
        <f>COUNTA('Evaluation par compétences'!G146)*1</f>
        <v>0</v>
      </c>
      <c r="G141" s="163">
        <f>COUNTA('Evaluation par compétences'!H146)*2</f>
        <v>0</v>
      </c>
      <c r="H141" s="163">
        <f>COUNTA('Evaluation par compétences'!I146)*3</f>
        <v>0</v>
      </c>
      <c r="I141" s="164">
        <f t="shared" si="14"/>
        <v>0</v>
      </c>
    </row>
    <row r="142" spans="1:9"/>
    <row r="143" spans="1:9" ht="22.5">
      <c r="A143" s="77"/>
      <c r="B143" s="75"/>
      <c r="C143" s="155"/>
      <c r="D143" s="156" t="s">
        <v>20</v>
      </c>
      <c r="E143" s="157" t="s">
        <v>16</v>
      </c>
      <c r="F143" s="157" t="s">
        <v>17</v>
      </c>
      <c r="G143" s="160" t="s">
        <v>299</v>
      </c>
      <c r="H143" s="161" t="s">
        <v>19</v>
      </c>
      <c r="I143" s="156" t="s">
        <v>301</v>
      </c>
    </row>
    <row r="144" spans="1:9">
      <c r="A144" s="81" t="s">
        <v>330</v>
      </c>
      <c r="B144" s="154" t="s">
        <v>241</v>
      </c>
      <c r="C144" s="158"/>
      <c r="D144" s="159">
        <f>Résultats!B16</f>
        <v>0</v>
      </c>
      <c r="E144" s="159">
        <f>Résultats!C16</f>
        <v>0</v>
      </c>
      <c r="F144" s="159">
        <f>Résultats!D16</f>
        <v>0</v>
      </c>
      <c r="G144" s="159">
        <f>Résultats!F16</f>
        <v>0</v>
      </c>
      <c r="H144" s="159">
        <f>Résultats!H16</f>
        <v>0</v>
      </c>
      <c r="I144" s="162">
        <f>Résultats!K16</f>
        <v>0</v>
      </c>
    </row>
    <row r="145" spans="1:9" ht="24">
      <c r="A145" s="167" t="s">
        <v>330</v>
      </c>
      <c r="B145" s="166" t="s">
        <v>242</v>
      </c>
      <c r="C145" s="168" t="s">
        <v>243</v>
      </c>
      <c r="D145" s="163">
        <f>COUNTA('Evaluation par compétences'!E150)</f>
        <v>0</v>
      </c>
      <c r="E145" s="163">
        <f>COUNTA('Evaluation par compétences'!F150)</f>
        <v>0</v>
      </c>
      <c r="F145" s="163">
        <f>COUNTA('Evaluation par compétences'!G150)*1</f>
        <v>0</v>
      </c>
      <c r="G145" s="163">
        <f>COUNTA('Evaluation par compétences'!H150)*2</f>
        <v>0</v>
      </c>
      <c r="H145" s="163">
        <f>COUNTA('Evaluation par compétences'!I150)*3</f>
        <v>0</v>
      </c>
      <c r="I145" s="164">
        <f>IF(D145=0,(SUM(F145,G145,H145)),"N/A")</f>
        <v>0</v>
      </c>
    </row>
    <row r="146" spans="1:9">
      <c r="A146" s="167" t="s">
        <v>330</v>
      </c>
      <c r="B146" s="166" t="s">
        <v>244</v>
      </c>
      <c r="C146" s="168" t="s">
        <v>245</v>
      </c>
      <c r="D146" s="163">
        <f>COUNTA('Evaluation par compétences'!E151)</f>
        <v>0</v>
      </c>
      <c r="E146" s="163">
        <f>COUNTA('Evaluation par compétences'!F151)</f>
        <v>0</v>
      </c>
      <c r="F146" s="163">
        <f>COUNTA('Evaluation par compétences'!G151)*1</f>
        <v>0</v>
      </c>
      <c r="G146" s="163">
        <f>COUNTA('Evaluation par compétences'!H151)*2</f>
        <v>0</v>
      </c>
      <c r="H146" s="163">
        <f>COUNTA('Evaluation par compétences'!I151)*3</f>
        <v>0</v>
      </c>
      <c r="I146" s="164">
        <f t="shared" ref="I146:I149" si="15">IF(D146=0,(SUM(F146,G146,H146)),"N/A")</f>
        <v>0</v>
      </c>
    </row>
    <row r="147" spans="1:9" ht="24">
      <c r="A147" s="167" t="s">
        <v>330</v>
      </c>
      <c r="B147" s="166" t="s">
        <v>246</v>
      </c>
      <c r="C147" s="168" t="s">
        <v>247</v>
      </c>
      <c r="D147" s="163">
        <f>COUNTA('Evaluation par compétences'!E152)</f>
        <v>0</v>
      </c>
      <c r="E147" s="163">
        <f>COUNTA('Evaluation par compétences'!F152)</f>
        <v>0</v>
      </c>
      <c r="F147" s="163">
        <f>COUNTA('Evaluation par compétences'!G152)*1</f>
        <v>0</v>
      </c>
      <c r="G147" s="163">
        <f>COUNTA('Evaluation par compétences'!H152)*2</f>
        <v>0</v>
      </c>
      <c r="H147" s="163">
        <f>COUNTA('Evaluation par compétences'!I152)*3</f>
        <v>0</v>
      </c>
      <c r="I147" s="164">
        <f t="shared" si="15"/>
        <v>0</v>
      </c>
    </row>
    <row r="148" spans="1:9">
      <c r="A148" s="167" t="s">
        <v>330</v>
      </c>
      <c r="B148" s="166" t="s">
        <v>248</v>
      </c>
      <c r="C148" s="168" t="s">
        <v>249</v>
      </c>
      <c r="D148" s="163">
        <f>COUNTA('Evaluation par compétences'!E153)</f>
        <v>0</v>
      </c>
      <c r="E148" s="163">
        <f>COUNTA('Evaluation par compétences'!F153)</f>
        <v>0</v>
      </c>
      <c r="F148" s="163">
        <f>COUNTA('Evaluation par compétences'!G153)*1</f>
        <v>0</v>
      </c>
      <c r="G148" s="163">
        <f>COUNTA('Evaluation par compétences'!H153)*2</f>
        <v>0</v>
      </c>
      <c r="H148" s="163">
        <f>COUNTA('Evaluation par compétences'!I153)*3</f>
        <v>0</v>
      </c>
      <c r="I148" s="164">
        <f t="shared" si="15"/>
        <v>0</v>
      </c>
    </row>
    <row r="149" spans="1:9" ht="24">
      <c r="A149" s="167" t="s">
        <v>330</v>
      </c>
      <c r="B149" s="166" t="s">
        <v>250</v>
      </c>
      <c r="C149" s="168" t="s">
        <v>251</v>
      </c>
      <c r="D149" s="163">
        <f>COUNTA('Evaluation par compétences'!E154)</f>
        <v>0</v>
      </c>
      <c r="E149" s="163">
        <f>COUNTA('Evaluation par compétences'!F154)</f>
        <v>0</v>
      </c>
      <c r="F149" s="163">
        <f>COUNTA('Evaluation par compétences'!G154)*1</f>
        <v>0</v>
      </c>
      <c r="G149" s="163">
        <f>COUNTA('Evaluation par compétences'!H154)*2</f>
        <v>0</v>
      </c>
      <c r="H149" s="163">
        <f>COUNTA('Evaluation par compétences'!I154)*3</f>
        <v>0</v>
      </c>
      <c r="I149" s="164">
        <f t="shared" si="15"/>
        <v>0</v>
      </c>
    </row>
    <row r="150" spans="1:9"/>
    <row r="151" spans="1:9" ht="22.5">
      <c r="A151" s="77"/>
      <c r="B151" s="75"/>
      <c r="C151" s="155"/>
      <c r="D151" s="156" t="s">
        <v>20</v>
      </c>
      <c r="E151" s="157" t="s">
        <v>16</v>
      </c>
      <c r="F151" s="157" t="s">
        <v>17</v>
      </c>
      <c r="G151" s="160" t="s">
        <v>299</v>
      </c>
      <c r="H151" s="161" t="s">
        <v>19</v>
      </c>
      <c r="I151" s="156" t="s">
        <v>301</v>
      </c>
    </row>
    <row r="152" spans="1:9">
      <c r="A152" s="81" t="s">
        <v>331</v>
      </c>
      <c r="B152" s="154" t="s">
        <v>252</v>
      </c>
      <c r="C152" s="158"/>
      <c r="D152" s="159">
        <f>Résultats!B17</f>
        <v>0</v>
      </c>
      <c r="E152" s="159">
        <f>Résultats!C17</f>
        <v>0</v>
      </c>
      <c r="F152" s="159">
        <f>Résultats!D17</f>
        <v>0</v>
      </c>
      <c r="G152" s="159">
        <f>Résultats!F17</f>
        <v>0</v>
      </c>
      <c r="H152" s="159">
        <f>Résultats!H17</f>
        <v>0</v>
      </c>
      <c r="I152" s="162">
        <f>Résultats!K17</f>
        <v>0</v>
      </c>
    </row>
    <row r="153" spans="1:9">
      <c r="A153" s="167" t="s">
        <v>331</v>
      </c>
      <c r="B153" s="166" t="s">
        <v>253</v>
      </c>
      <c r="C153" s="168" t="s">
        <v>254</v>
      </c>
      <c r="D153" s="163">
        <f>COUNTA('Evaluation par compétences'!E158)</f>
        <v>0</v>
      </c>
      <c r="E153" s="163">
        <f>COUNTA('Evaluation par compétences'!F158)</f>
        <v>0</v>
      </c>
      <c r="F153" s="163">
        <f>COUNTA('Evaluation par compétences'!G158)*1</f>
        <v>0</v>
      </c>
      <c r="G153" s="163">
        <f>COUNTA('Evaluation par compétences'!H158)*2</f>
        <v>0</v>
      </c>
      <c r="H153" s="163">
        <f>COUNTA('Evaluation par compétences'!I158)*3</f>
        <v>0</v>
      </c>
      <c r="I153" s="164">
        <f>IF(D153=0,(SUM(F153,G153,H153)),"N/A")</f>
        <v>0</v>
      </c>
    </row>
    <row r="154" spans="1:9">
      <c r="A154" s="167" t="s">
        <v>331</v>
      </c>
      <c r="B154" s="166" t="s">
        <v>255</v>
      </c>
      <c r="C154" s="168" t="s">
        <v>256</v>
      </c>
      <c r="D154" s="163">
        <f>COUNTA('Evaluation par compétences'!E159)</f>
        <v>0</v>
      </c>
      <c r="E154" s="163">
        <f>COUNTA('Evaluation par compétences'!F159)</f>
        <v>0</v>
      </c>
      <c r="F154" s="163">
        <f>COUNTA('Evaluation par compétences'!G159)*1</f>
        <v>0</v>
      </c>
      <c r="G154" s="163">
        <f>COUNTA('Evaluation par compétences'!H159)*2</f>
        <v>0</v>
      </c>
      <c r="H154" s="163">
        <f>COUNTA('Evaluation par compétences'!I159)*3</f>
        <v>0</v>
      </c>
      <c r="I154" s="164">
        <f t="shared" ref="I154:I158" si="16">IF(D154=0,(SUM(F154,G154,H154)),"N/A")</f>
        <v>0</v>
      </c>
    </row>
    <row r="155" spans="1:9" ht="24">
      <c r="A155" s="167" t="s">
        <v>331</v>
      </c>
      <c r="B155" s="166" t="s">
        <v>257</v>
      </c>
      <c r="C155" s="168" t="s">
        <v>258</v>
      </c>
      <c r="D155" s="163">
        <f>COUNTA('Evaluation par compétences'!E160)</f>
        <v>0</v>
      </c>
      <c r="E155" s="163">
        <f>COUNTA('Evaluation par compétences'!F160)</f>
        <v>0</v>
      </c>
      <c r="F155" s="163">
        <f>COUNTA('Evaluation par compétences'!G160)*1</f>
        <v>0</v>
      </c>
      <c r="G155" s="163">
        <f>COUNTA('Evaluation par compétences'!H160)*2</f>
        <v>0</v>
      </c>
      <c r="H155" s="163">
        <f>COUNTA('Evaluation par compétences'!I160)*3</f>
        <v>0</v>
      </c>
      <c r="I155" s="164">
        <f t="shared" si="16"/>
        <v>0</v>
      </c>
    </row>
    <row r="156" spans="1:9" ht="24">
      <c r="A156" s="167" t="s">
        <v>331</v>
      </c>
      <c r="B156" s="166" t="s">
        <v>259</v>
      </c>
      <c r="C156" s="168" t="s">
        <v>260</v>
      </c>
      <c r="D156" s="163">
        <f>COUNTA('Evaluation par compétences'!E161)</f>
        <v>0</v>
      </c>
      <c r="E156" s="163">
        <f>COUNTA('Evaluation par compétences'!F161)</f>
        <v>0</v>
      </c>
      <c r="F156" s="163">
        <f>COUNTA('Evaluation par compétences'!G161)*1</f>
        <v>0</v>
      </c>
      <c r="G156" s="163">
        <f>COUNTA('Evaluation par compétences'!H161)*2</f>
        <v>0</v>
      </c>
      <c r="H156" s="163">
        <f>COUNTA('Evaluation par compétences'!I161)*3</f>
        <v>0</v>
      </c>
      <c r="I156" s="164">
        <f t="shared" si="16"/>
        <v>0</v>
      </c>
    </row>
    <row r="157" spans="1:9" ht="24">
      <c r="A157" s="167" t="s">
        <v>331</v>
      </c>
      <c r="B157" s="166" t="s">
        <v>261</v>
      </c>
      <c r="C157" s="168" t="s">
        <v>262</v>
      </c>
      <c r="D157" s="163">
        <f>COUNTA('Evaluation par compétences'!E162)</f>
        <v>0</v>
      </c>
      <c r="E157" s="163">
        <f>COUNTA('Evaluation par compétences'!F162)</f>
        <v>0</v>
      </c>
      <c r="F157" s="163">
        <f>COUNTA('Evaluation par compétences'!G162)*1</f>
        <v>0</v>
      </c>
      <c r="G157" s="163">
        <f>COUNTA('Evaluation par compétences'!H162)*2</f>
        <v>0</v>
      </c>
      <c r="H157" s="163">
        <f>COUNTA('Evaluation par compétences'!I162)*3</f>
        <v>0</v>
      </c>
      <c r="I157" s="164">
        <f t="shared" si="16"/>
        <v>0</v>
      </c>
    </row>
    <row r="158" spans="1:9" ht="24">
      <c r="A158" s="167" t="s">
        <v>331</v>
      </c>
      <c r="B158" s="166" t="s">
        <v>263</v>
      </c>
      <c r="C158" s="168" t="s">
        <v>264</v>
      </c>
      <c r="D158" s="163">
        <f>COUNTA('Evaluation par compétences'!E163)</f>
        <v>0</v>
      </c>
      <c r="E158" s="163">
        <f>COUNTA('Evaluation par compétences'!F163)</f>
        <v>0</v>
      </c>
      <c r="F158" s="163">
        <f>COUNTA('Evaluation par compétences'!G163)*1</f>
        <v>0</v>
      </c>
      <c r="G158" s="163">
        <f>COUNTA('Evaluation par compétences'!H163)*2</f>
        <v>0</v>
      </c>
      <c r="H158" s="163">
        <f>COUNTA('Evaluation par compétences'!I163)*3</f>
        <v>0</v>
      </c>
      <c r="I158" s="164">
        <f t="shared" si="16"/>
        <v>0</v>
      </c>
    </row>
    <row r="159" spans="1:9"/>
    <row r="160" spans="1:9" ht="22.5">
      <c r="A160" s="77"/>
      <c r="B160" s="75"/>
      <c r="C160" s="155"/>
      <c r="D160" s="156" t="s">
        <v>20</v>
      </c>
      <c r="E160" s="157" t="s">
        <v>16</v>
      </c>
      <c r="F160" s="157" t="s">
        <v>17</v>
      </c>
      <c r="G160" s="160" t="s">
        <v>299</v>
      </c>
      <c r="H160" s="161" t="s">
        <v>19</v>
      </c>
      <c r="I160" s="156" t="s">
        <v>301</v>
      </c>
    </row>
    <row r="161" spans="1:9">
      <c r="A161" s="81" t="s">
        <v>332</v>
      </c>
      <c r="B161" s="154" t="s">
        <v>265</v>
      </c>
      <c r="C161" s="158"/>
      <c r="D161" s="159">
        <f>Résultats!B18</f>
        <v>0</v>
      </c>
      <c r="E161" s="159">
        <f>Résultats!C18</f>
        <v>0</v>
      </c>
      <c r="F161" s="159">
        <f>Résultats!D18</f>
        <v>0</v>
      </c>
      <c r="G161" s="159">
        <f>Résultats!F18</f>
        <v>0</v>
      </c>
      <c r="H161" s="159">
        <f>Résultats!H18</f>
        <v>0</v>
      </c>
      <c r="I161" s="162">
        <f>Résultats!K18</f>
        <v>0</v>
      </c>
    </row>
    <row r="162" spans="1:9">
      <c r="A162" s="167" t="s">
        <v>332</v>
      </c>
      <c r="B162" s="166" t="s">
        <v>266</v>
      </c>
      <c r="C162" s="168" t="s">
        <v>267</v>
      </c>
      <c r="D162" s="163">
        <f>COUNTA('Evaluation par compétences'!E167)</f>
        <v>0</v>
      </c>
      <c r="E162" s="163">
        <f>COUNTA('Evaluation par compétences'!F167)</f>
        <v>0</v>
      </c>
      <c r="F162" s="163">
        <f>COUNTA('Evaluation par compétences'!G167)*1</f>
        <v>0</v>
      </c>
      <c r="G162" s="163">
        <f>COUNTA('Evaluation par compétences'!H167)*2</f>
        <v>0</v>
      </c>
      <c r="H162" s="163">
        <f>COUNTA('Evaluation par compétences'!I167)*3</f>
        <v>0</v>
      </c>
      <c r="I162" s="164">
        <f>IF(D162=0,(SUM(F162,G162,H162)),"N/A")</f>
        <v>0</v>
      </c>
    </row>
    <row r="163" spans="1:9">
      <c r="A163" s="167" t="s">
        <v>332</v>
      </c>
      <c r="B163" s="166" t="s">
        <v>268</v>
      </c>
      <c r="C163" s="168" t="s">
        <v>269</v>
      </c>
      <c r="D163" s="163">
        <f>COUNTA('Evaluation par compétences'!E168)</f>
        <v>0</v>
      </c>
      <c r="E163" s="163">
        <f>COUNTA('Evaluation par compétences'!F168)</f>
        <v>0</v>
      </c>
      <c r="F163" s="163">
        <f>COUNTA('Evaluation par compétences'!G168)*1</f>
        <v>0</v>
      </c>
      <c r="G163" s="163">
        <f>COUNTA('Evaluation par compétences'!H168)*2</f>
        <v>0</v>
      </c>
      <c r="H163" s="163">
        <f>COUNTA('Evaluation par compétences'!I168)*3</f>
        <v>0</v>
      </c>
      <c r="I163" s="164">
        <f t="shared" ref="I163:I169" si="17">IF(D163=0,(SUM(F163,G163,H163)),"N/A")</f>
        <v>0</v>
      </c>
    </row>
    <row r="164" spans="1:9">
      <c r="A164" s="167" t="s">
        <v>332</v>
      </c>
      <c r="B164" s="166" t="s">
        <v>270</v>
      </c>
      <c r="C164" s="168" t="s">
        <v>271</v>
      </c>
      <c r="D164" s="163">
        <f>COUNTA('Evaluation par compétences'!E169)</f>
        <v>0</v>
      </c>
      <c r="E164" s="163">
        <f>COUNTA('Evaluation par compétences'!F169)</f>
        <v>0</v>
      </c>
      <c r="F164" s="163">
        <f>COUNTA('Evaluation par compétences'!G169)*1</f>
        <v>0</v>
      </c>
      <c r="G164" s="163">
        <f>COUNTA('Evaluation par compétences'!H169)*2</f>
        <v>0</v>
      </c>
      <c r="H164" s="163">
        <f>COUNTA('Evaluation par compétences'!I169)*3</f>
        <v>0</v>
      </c>
      <c r="I164" s="164">
        <f t="shared" si="17"/>
        <v>0</v>
      </c>
    </row>
    <row r="165" spans="1:9">
      <c r="A165" s="167" t="s">
        <v>332</v>
      </c>
      <c r="B165" s="166" t="s">
        <v>272</v>
      </c>
      <c r="C165" s="168" t="s">
        <v>273</v>
      </c>
      <c r="D165" s="163">
        <f>COUNTA('Evaluation par compétences'!E170)</f>
        <v>0</v>
      </c>
      <c r="E165" s="163">
        <f>COUNTA('Evaluation par compétences'!F170)</f>
        <v>0</v>
      </c>
      <c r="F165" s="163">
        <f>COUNTA('Evaluation par compétences'!G170)*1</f>
        <v>0</v>
      </c>
      <c r="G165" s="163">
        <f>COUNTA('Evaluation par compétences'!H170)*2</f>
        <v>0</v>
      </c>
      <c r="H165" s="163">
        <f>COUNTA('Evaluation par compétences'!I170)*3</f>
        <v>0</v>
      </c>
      <c r="I165" s="164">
        <f t="shared" si="17"/>
        <v>0</v>
      </c>
    </row>
    <row r="166" spans="1:9">
      <c r="A166" s="167" t="s">
        <v>332</v>
      </c>
      <c r="B166" s="166" t="s">
        <v>274</v>
      </c>
      <c r="C166" s="168" t="s">
        <v>275</v>
      </c>
      <c r="D166" s="163">
        <f>COUNTA('Evaluation par compétences'!E171)</f>
        <v>0</v>
      </c>
      <c r="E166" s="163">
        <f>COUNTA('Evaluation par compétences'!F171)</f>
        <v>0</v>
      </c>
      <c r="F166" s="163">
        <f>COUNTA('Evaluation par compétences'!G171)*1</f>
        <v>0</v>
      </c>
      <c r="G166" s="163">
        <f>COUNTA('Evaluation par compétences'!H171)*2</f>
        <v>0</v>
      </c>
      <c r="H166" s="163">
        <f>COUNTA('Evaluation par compétences'!I171)*3</f>
        <v>0</v>
      </c>
      <c r="I166" s="164">
        <f t="shared" si="17"/>
        <v>0</v>
      </c>
    </row>
    <row r="167" spans="1:9">
      <c r="A167" s="167" t="s">
        <v>332</v>
      </c>
      <c r="B167" s="166" t="s">
        <v>276</v>
      </c>
      <c r="C167" s="168" t="s">
        <v>277</v>
      </c>
      <c r="D167" s="163">
        <f>COUNTA('Evaluation par compétences'!E172)</f>
        <v>0</v>
      </c>
      <c r="E167" s="163">
        <f>COUNTA('Evaluation par compétences'!F172)</f>
        <v>0</v>
      </c>
      <c r="F167" s="163">
        <f>COUNTA('Evaluation par compétences'!G172)*1</f>
        <v>0</v>
      </c>
      <c r="G167" s="163">
        <f>COUNTA('Evaluation par compétences'!H172)*2</f>
        <v>0</v>
      </c>
      <c r="H167" s="163">
        <f>COUNTA('Evaluation par compétences'!I172)*3</f>
        <v>0</v>
      </c>
      <c r="I167" s="164">
        <f t="shared" si="17"/>
        <v>0</v>
      </c>
    </row>
    <row r="168" spans="1:9">
      <c r="A168" s="167" t="s">
        <v>332</v>
      </c>
      <c r="B168" s="166" t="s">
        <v>278</v>
      </c>
      <c r="C168" s="168" t="s">
        <v>279</v>
      </c>
      <c r="D168" s="163">
        <f>COUNTA('Evaluation par compétences'!E173)</f>
        <v>0</v>
      </c>
      <c r="E168" s="163">
        <f>COUNTA('Evaluation par compétences'!F173)</f>
        <v>0</v>
      </c>
      <c r="F168" s="163">
        <f>COUNTA('Evaluation par compétences'!G173)*1</f>
        <v>0</v>
      </c>
      <c r="G168" s="163">
        <f>COUNTA('Evaluation par compétences'!H173)*2</f>
        <v>0</v>
      </c>
      <c r="H168" s="163">
        <f>COUNTA('Evaluation par compétences'!I173)*3</f>
        <v>0</v>
      </c>
      <c r="I168" s="164">
        <f t="shared" si="17"/>
        <v>0</v>
      </c>
    </row>
    <row r="169" spans="1:9">
      <c r="A169" s="167" t="s">
        <v>332</v>
      </c>
      <c r="B169" s="166" t="s">
        <v>280</v>
      </c>
      <c r="C169" s="168" t="s">
        <v>281</v>
      </c>
      <c r="D169" s="163">
        <f>COUNTA('Evaluation par compétences'!E174)</f>
        <v>0</v>
      </c>
      <c r="E169" s="163">
        <f>COUNTA('Evaluation par compétences'!F174)</f>
        <v>0</v>
      </c>
      <c r="F169" s="163">
        <f>COUNTA('Evaluation par compétences'!G174)*1</f>
        <v>0</v>
      </c>
      <c r="G169" s="163">
        <f>COUNTA('Evaluation par compétences'!H174)*2</f>
        <v>0</v>
      </c>
      <c r="H169" s="163">
        <f>COUNTA('Evaluation par compétences'!I174)*3</f>
        <v>0</v>
      </c>
      <c r="I169" s="164">
        <f t="shared" si="17"/>
        <v>0</v>
      </c>
    </row>
    <row r="170" spans="1:9"/>
  </sheetData>
  <mergeCells count="1">
    <mergeCell ref="R1:T1"/>
  </mergeCells>
  <phoneticPr fontId="38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AE653-B68F-430B-BCE3-525FFD4B98E5}">
  <sheetPr>
    <outlinePr summaryBelow="0" summaryRight="0"/>
  </sheetPr>
  <dimension ref="A1:T1082"/>
  <sheetViews>
    <sheetView zoomScaleNormal="100" workbookViewId="0">
      <selection activeCell="U14" sqref="U14"/>
    </sheetView>
  </sheetViews>
  <sheetFormatPr defaultColWidth="12.5703125" defaultRowHeight="15.75" customHeight="1"/>
  <cols>
    <col min="1" max="1" width="4" style="77" customWidth="1"/>
    <col min="2" max="2" width="15.5703125" style="77" customWidth="1"/>
    <col min="3" max="3" width="80.140625" style="118" customWidth="1"/>
    <col min="4" max="8" width="12.5703125" style="77"/>
    <col min="9" max="10" width="14.42578125" style="77" customWidth="1"/>
    <col min="11" max="11" width="0" style="77" hidden="1" customWidth="1"/>
    <col min="12" max="12" width="12.5703125" style="77"/>
    <col min="13" max="13" width="12.5703125" style="78"/>
    <col min="14" max="14" width="12.5703125" style="77"/>
    <col min="15" max="15" width="12.5703125" style="78"/>
    <col min="16" max="16" width="12.5703125" style="77"/>
    <col min="17" max="17" width="12.5703125" style="78"/>
    <col min="18" max="18" width="12.5703125" style="77"/>
    <col min="19" max="19" width="12.5703125" style="78"/>
    <col min="20" max="16384" width="12.5703125" style="77"/>
  </cols>
  <sheetData>
    <row r="1" spans="1:20" ht="15">
      <c r="A1" s="70"/>
      <c r="B1" s="71" t="s">
        <v>333</v>
      </c>
      <c r="C1" s="72"/>
      <c r="D1" s="74"/>
      <c r="E1" s="74" t="s">
        <v>334</v>
      </c>
      <c r="F1" s="74"/>
      <c r="G1" s="73"/>
      <c r="H1" s="75"/>
      <c r="I1" s="75"/>
      <c r="J1" s="75"/>
      <c r="K1" s="76"/>
    </row>
    <row r="2" spans="1:20" ht="15">
      <c r="B2" s="75"/>
      <c r="C2" s="79"/>
      <c r="D2" s="80" t="s">
        <v>335</v>
      </c>
      <c r="E2" s="80" t="s">
        <v>336</v>
      </c>
      <c r="F2" s="80" t="s">
        <v>337</v>
      </c>
      <c r="G2" s="80" t="s">
        <v>338</v>
      </c>
      <c r="H2" s="80" t="s">
        <v>339</v>
      </c>
      <c r="I2" s="80" t="s">
        <v>340</v>
      </c>
      <c r="J2" s="80" t="s">
        <v>341</v>
      </c>
      <c r="K2" s="76"/>
    </row>
    <row r="3" spans="1:20" ht="15">
      <c r="A3" s="81" t="s">
        <v>317</v>
      </c>
      <c r="B3" s="82" t="s">
        <v>25</v>
      </c>
      <c r="C3" s="83"/>
      <c r="D3" s="84"/>
      <c r="E3" s="84"/>
      <c r="F3" s="84"/>
      <c r="G3" s="84"/>
      <c r="H3" s="84"/>
      <c r="I3" s="84"/>
      <c r="J3" s="85" t="s">
        <v>342</v>
      </c>
      <c r="K3" s="76"/>
      <c r="L3" s="86" t="s">
        <v>343</v>
      </c>
      <c r="M3" s="87">
        <f>COUNTIF($J4:$J14,L3)/COUNTA($J4:$J14)</f>
        <v>1</v>
      </c>
      <c r="N3" s="88" t="s">
        <v>344</v>
      </c>
      <c r="O3" s="87">
        <f>COUNTIF($J4:$J14,N3)</f>
        <v>0</v>
      </c>
      <c r="P3" s="89" t="s">
        <v>345</v>
      </c>
      <c r="Q3" s="87">
        <f>COUNTIF($J4:$J14,P3)</f>
        <v>0</v>
      </c>
      <c r="R3" s="90" t="s">
        <v>346</v>
      </c>
      <c r="S3" s="87">
        <f>COUNTIF($J4:$J14,R3)</f>
        <v>0</v>
      </c>
      <c r="T3" s="91"/>
    </row>
    <row r="4" spans="1:20" ht="15">
      <c r="A4" s="92" t="s">
        <v>317</v>
      </c>
      <c r="B4" s="93" t="str">
        <f t="shared" ref="B4:B14" si="0">A4&amp;"-SF"&amp;(K4+1)</f>
        <v>C01-SF1</v>
      </c>
      <c r="C4" s="94" t="s">
        <v>27</v>
      </c>
      <c r="D4" s="93"/>
      <c r="E4" s="93"/>
      <c r="F4" s="93"/>
      <c r="G4" s="93" t="s">
        <v>28</v>
      </c>
      <c r="H4" s="93" t="s">
        <v>347</v>
      </c>
      <c r="I4" s="93" t="str">
        <f>IF(H4=Paramètres!$D$2, IF(COUNTIF(Paramètres!$C$2:$C$3, G4) &gt; 0,Paramètres!$B$2, IF(COUNTIF(Paramètres!$C$2:$C$3, F4) &gt; 0,Paramètres!$B$4, IF(COUNTIF(Paramètres!$C$2:$C$3, E4) &gt; 0,Paramètres!$B$3, IF(COUNTIF(Paramètres!$C$2:$C$3, D4) &gt; 0,Paramètres!$B$5,"")))),"")</f>
        <v>Socle commun</v>
      </c>
      <c r="J4" s="95" t="s">
        <v>343</v>
      </c>
      <c r="K4" s="76">
        <v>0</v>
      </c>
      <c r="M4" s="96"/>
    </row>
    <row r="5" spans="1:20" ht="25.5">
      <c r="A5" s="92" t="s">
        <v>317</v>
      </c>
      <c r="B5" s="93" t="str">
        <f t="shared" si="0"/>
        <v>C01-SF2</v>
      </c>
      <c r="C5" s="94" t="s">
        <v>30</v>
      </c>
      <c r="D5" s="93"/>
      <c r="E5" s="93"/>
      <c r="F5" s="93"/>
      <c r="G5" s="93" t="s">
        <v>28</v>
      </c>
      <c r="H5" s="93" t="s">
        <v>347</v>
      </c>
      <c r="I5" s="93" t="str">
        <f>IF(H5=Paramètres!$D$2, IF(COUNTIF(Paramètres!$C$2:$C$3, G5) &gt; 0,Paramètres!$B$2, IF(COUNTIF(Paramètres!$C$2:$C$3, F5) &gt; 0,Paramètres!$B$4, IF(COUNTIF(Paramètres!$C$2:$C$3, E5) &gt; 0,Paramètres!$B$3, IF(COUNTIF(Paramètres!$C$2:$C$3, D5) &gt; 0,Paramètres!$B$5,"")))),"")</f>
        <v>Socle commun</v>
      </c>
      <c r="J5" s="95" t="s">
        <v>343</v>
      </c>
      <c r="K5" s="76">
        <f t="shared" ref="K5:K14" si="1">K4+1</f>
        <v>1</v>
      </c>
    </row>
    <row r="6" spans="1:20" ht="15">
      <c r="A6" s="92" t="s">
        <v>317</v>
      </c>
      <c r="B6" s="93" t="str">
        <f t="shared" si="0"/>
        <v>C01-SF3</v>
      </c>
      <c r="C6" s="97" t="s">
        <v>32</v>
      </c>
      <c r="D6" s="93"/>
      <c r="E6" s="93"/>
      <c r="F6" s="93"/>
      <c r="G6" s="93" t="s">
        <v>28</v>
      </c>
      <c r="H6" s="93" t="s">
        <v>347</v>
      </c>
      <c r="I6" s="93" t="str">
        <f>IF(H6=Paramètres!$D$2, IF(COUNTIF(Paramètres!$C$2:$C$3, G6) &gt; 0,Paramètres!$B$2, IF(COUNTIF(Paramètres!$C$2:$C$3, F6) &gt; 0,Paramètres!$B$4, IF(COUNTIF(Paramètres!$C$2:$C$3, E6) &gt; 0,Paramètres!$B$3, IF(COUNTIF(Paramètres!$C$2:$C$3, D6) &gt; 0,Paramètres!$B$5,"")))),"")</f>
        <v>Socle commun</v>
      </c>
      <c r="J6" s="95" t="s">
        <v>343</v>
      </c>
      <c r="K6" s="76">
        <f t="shared" si="1"/>
        <v>2</v>
      </c>
    </row>
    <row r="7" spans="1:20" ht="15">
      <c r="A7" s="92" t="s">
        <v>317</v>
      </c>
      <c r="B7" s="93" t="str">
        <f t="shared" si="0"/>
        <v>C01-SF4</v>
      </c>
      <c r="C7" s="97" t="s">
        <v>35</v>
      </c>
      <c r="D7" s="93"/>
      <c r="E7" s="93"/>
      <c r="F7" s="93"/>
      <c r="G7" s="93" t="s">
        <v>28</v>
      </c>
      <c r="H7" s="93" t="s">
        <v>347</v>
      </c>
      <c r="I7" s="93" t="str">
        <f>IF(H7=Paramètres!$D$2, IF(COUNTIF(Paramètres!$C$2:$C$3, G7) &gt; 0,Paramètres!$B$2, IF(COUNTIF(Paramètres!$C$2:$C$3, F7) &gt; 0,Paramètres!$B$4, IF(COUNTIF(Paramètres!$C$2:$C$3, E7) &gt; 0,Paramètres!$B$3, IF(COUNTIF(Paramètres!$C$2:$C$3, D7) &gt; 0,Paramètres!$B$5,"")))),"")</f>
        <v>Socle commun</v>
      </c>
      <c r="J7" s="95" t="s">
        <v>343</v>
      </c>
      <c r="K7" s="76">
        <f t="shared" si="1"/>
        <v>3</v>
      </c>
    </row>
    <row r="8" spans="1:20" ht="15">
      <c r="A8" s="92" t="s">
        <v>317</v>
      </c>
      <c r="B8" s="93" t="str">
        <f t="shared" si="0"/>
        <v>C01-SF5</v>
      </c>
      <c r="C8" s="94" t="s">
        <v>37</v>
      </c>
      <c r="D8" s="93"/>
      <c r="E8" s="93"/>
      <c r="F8" s="93"/>
      <c r="G8" s="93" t="s">
        <v>28</v>
      </c>
      <c r="H8" s="93" t="s">
        <v>347</v>
      </c>
      <c r="I8" s="93" t="str">
        <f>IF(H8=Paramètres!$D$2, IF(COUNTIF(Paramètres!$C$2:$C$3, G8) &gt; 0,Paramètres!$B$2, IF(COUNTIF(Paramètres!$C$2:$C$3, F8) &gt; 0,Paramètres!$B$4, IF(COUNTIF(Paramètres!$C$2:$C$3, E8) &gt; 0,Paramètres!$B$3, IF(COUNTIF(Paramètres!$C$2:$C$3, D8) &gt; 0,Paramètres!$B$5,"")))),"")</f>
        <v>Socle commun</v>
      </c>
      <c r="J8" s="95" t="s">
        <v>343</v>
      </c>
      <c r="K8" s="76">
        <f t="shared" si="1"/>
        <v>4</v>
      </c>
    </row>
    <row r="9" spans="1:20" ht="15">
      <c r="A9" s="92" t="s">
        <v>317</v>
      </c>
      <c r="B9" s="93" t="str">
        <f t="shared" si="0"/>
        <v>C01-SF6</v>
      </c>
      <c r="C9" s="94" t="s">
        <v>40</v>
      </c>
      <c r="D9" s="93"/>
      <c r="E9" s="93"/>
      <c r="F9" s="93"/>
      <c r="G9" s="93" t="s">
        <v>28</v>
      </c>
      <c r="H9" s="93" t="s">
        <v>347</v>
      </c>
      <c r="I9" s="93" t="str">
        <f>IF(H9=Paramètres!$D$2, IF(COUNTIF(Paramètres!$C$2:$C$3, G9) &gt; 0,Paramètres!$B$2, IF(COUNTIF(Paramètres!$C$2:$C$3, F9) &gt; 0,Paramètres!$B$4, IF(COUNTIF(Paramètres!$C$2:$C$3, E9) &gt; 0,Paramètres!$B$3, IF(COUNTIF(Paramètres!$C$2:$C$3, D9) &gt; 0,Paramètres!$B$5,"")))),"")</f>
        <v>Socle commun</v>
      </c>
      <c r="J9" s="95" t="s">
        <v>343</v>
      </c>
      <c r="K9" s="76">
        <f t="shared" si="1"/>
        <v>5</v>
      </c>
    </row>
    <row r="10" spans="1:20" ht="15">
      <c r="A10" s="92" t="s">
        <v>317</v>
      </c>
      <c r="B10" s="93" t="str">
        <f t="shared" si="0"/>
        <v>C01-SF7</v>
      </c>
      <c r="C10" s="94" t="s">
        <v>42</v>
      </c>
      <c r="D10" s="93"/>
      <c r="E10" s="93"/>
      <c r="F10" s="93"/>
      <c r="G10" s="93" t="s">
        <v>28</v>
      </c>
      <c r="H10" s="93" t="s">
        <v>347</v>
      </c>
      <c r="I10" s="93" t="str">
        <f>IF(H10=Paramètres!$D$2, IF(COUNTIF(Paramètres!$C$2:$C$3, G10) &gt; 0,Paramètres!$B$2, IF(COUNTIF(Paramètres!$C$2:$C$3, F10) &gt; 0,Paramètres!$B$4, IF(COUNTIF(Paramètres!$C$2:$C$3, E10) &gt; 0,Paramètres!$B$3, IF(COUNTIF(Paramètres!$C$2:$C$3, D10) &gt; 0,Paramètres!$B$5,"")))),"")</f>
        <v>Socle commun</v>
      </c>
      <c r="J10" s="95" t="s">
        <v>343</v>
      </c>
      <c r="K10" s="76">
        <f t="shared" si="1"/>
        <v>6</v>
      </c>
    </row>
    <row r="11" spans="1:20" ht="25.5">
      <c r="A11" s="92" t="s">
        <v>317</v>
      </c>
      <c r="B11" s="93" t="str">
        <f t="shared" si="0"/>
        <v>C01-SF8</v>
      </c>
      <c r="C11" s="94" t="s">
        <v>44</v>
      </c>
      <c r="D11" s="93"/>
      <c r="E11" s="93"/>
      <c r="F11" s="93"/>
      <c r="G11" s="93" t="s">
        <v>28</v>
      </c>
      <c r="H11" s="93" t="s">
        <v>347</v>
      </c>
      <c r="I11" s="93" t="str">
        <f>IF(H11=Paramètres!$D$2, IF(COUNTIF(Paramètres!$C$2:$C$3, G11) &gt; 0,Paramètres!$B$2, IF(COUNTIF(Paramètres!$C$2:$C$3, F11) &gt; 0,Paramètres!$B$4, IF(COUNTIF(Paramètres!$C$2:$C$3, E11) &gt; 0,Paramètres!$B$3, IF(COUNTIF(Paramètres!$C$2:$C$3, D11) &gt; 0,Paramètres!$B$5,"")))),"")</f>
        <v>Socle commun</v>
      </c>
      <c r="J11" s="95" t="s">
        <v>343</v>
      </c>
      <c r="K11" s="76">
        <f t="shared" si="1"/>
        <v>7</v>
      </c>
    </row>
    <row r="12" spans="1:20" ht="15">
      <c r="A12" s="92" t="s">
        <v>317</v>
      </c>
      <c r="B12" s="93" t="str">
        <f t="shared" si="0"/>
        <v>C01-SF9</v>
      </c>
      <c r="C12" s="98" t="s">
        <v>46</v>
      </c>
      <c r="D12" s="93"/>
      <c r="E12" s="93"/>
      <c r="F12" s="93"/>
      <c r="G12" s="93" t="s">
        <v>28</v>
      </c>
      <c r="H12" s="93" t="s">
        <v>347</v>
      </c>
      <c r="I12" s="93" t="str">
        <f>IF(H12=Paramètres!$D$2, IF(COUNTIF(Paramètres!$C$2:$C$3, G12) &gt; 0,Paramètres!$B$2, IF(COUNTIF(Paramètres!$C$2:$C$3, F12) &gt; 0,Paramètres!$B$4, IF(COUNTIF(Paramètres!$C$2:$C$3, E12) &gt; 0,Paramètres!$B$3, IF(COUNTIF(Paramètres!$C$2:$C$3, D12) &gt; 0,Paramètres!$B$5,"")))),"")</f>
        <v>Socle commun</v>
      </c>
      <c r="J12" s="95" t="s">
        <v>343</v>
      </c>
      <c r="K12" s="76">
        <f t="shared" si="1"/>
        <v>8</v>
      </c>
    </row>
    <row r="13" spans="1:20" ht="26.25">
      <c r="A13" s="92" t="s">
        <v>317</v>
      </c>
      <c r="B13" s="93" t="str">
        <f t="shared" si="0"/>
        <v>C01-SF10</v>
      </c>
      <c r="C13" s="99" t="s">
        <v>48</v>
      </c>
      <c r="D13" s="93"/>
      <c r="E13" s="93"/>
      <c r="F13" s="93"/>
      <c r="G13" s="93" t="s">
        <v>28</v>
      </c>
      <c r="H13" s="93" t="s">
        <v>347</v>
      </c>
      <c r="I13" s="93" t="str">
        <f>IF(H13=Paramètres!$D$2, IF(COUNTIF(Paramètres!$C$2:$C$3, G13) &gt; 0,Paramètres!$B$2, IF(COUNTIF(Paramètres!$C$2:$C$3, F13) &gt; 0,Paramètres!$B$4, IF(COUNTIF(Paramètres!$C$2:$C$3, E13) &gt; 0,Paramètres!$B$3, IF(COUNTIF(Paramètres!$C$2:$C$3, D13) &gt; 0,Paramètres!$B$5,"")))),"")</f>
        <v>Socle commun</v>
      </c>
      <c r="J13" s="95" t="s">
        <v>343</v>
      </c>
      <c r="K13" s="76">
        <f t="shared" si="1"/>
        <v>9</v>
      </c>
    </row>
    <row r="14" spans="1:20" ht="20.25" customHeight="1">
      <c r="A14" s="92" t="s">
        <v>317</v>
      </c>
      <c r="B14" s="93" t="str">
        <f t="shared" si="0"/>
        <v>C01-SF11</v>
      </c>
      <c r="C14" s="100" t="s">
        <v>50</v>
      </c>
      <c r="D14" s="93"/>
      <c r="E14" s="93"/>
      <c r="F14" s="93"/>
      <c r="G14" s="93" t="s">
        <v>28</v>
      </c>
      <c r="H14" s="93" t="s">
        <v>347</v>
      </c>
      <c r="I14" s="93" t="str">
        <f>IF(H14=Paramètres!$D$2, IF(COUNTIF(Paramètres!$C$2:$C$3, G14) &gt; 0,Paramètres!$B$2, IF(COUNTIF(Paramètres!$C$2:$C$3, F14) &gt; 0,Paramètres!$B$4, IF(COUNTIF(Paramètres!$C$2:$C$3, E14) &gt; 0,Paramètres!$B$3, IF(COUNTIF(Paramètres!$C$2:$C$3, D14) &gt; 0,Paramètres!$B$5,"")))),"")</f>
        <v>Socle commun</v>
      </c>
      <c r="J14" s="95" t="s">
        <v>343</v>
      </c>
      <c r="K14" s="76">
        <f t="shared" si="1"/>
        <v>10</v>
      </c>
    </row>
    <row r="15" spans="1:20" ht="15">
      <c r="A15" s="101" t="s">
        <v>318</v>
      </c>
      <c r="B15" s="82" t="s">
        <v>51</v>
      </c>
      <c r="C15" s="83"/>
      <c r="D15" s="102"/>
      <c r="E15" s="102"/>
      <c r="F15" s="102"/>
      <c r="G15" s="102"/>
      <c r="H15" s="102"/>
      <c r="I15" s="102"/>
      <c r="J15" s="102"/>
      <c r="K15" s="76"/>
      <c r="L15" s="86" t="s">
        <v>343</v>
      </c>
      <c r="M15" s="87">
        <f>COUNTIF($J16:$J24,L15)/COUNTA($J16:$J24)</f>
        <v>0.66666666666666663</v>
      </c>
      <c r="N15" s="88" t="s">
        <v>344</v>
      </c>
      <c r="O15" s="87">
        <f>COUNTIF($J16:$J24,N15)/COUNTA($J16:$J24)</f>
        <v>0</v>
      </c>
      <c r="P15" s="89" t="s">
        <v>345</v>
      </c>
      <c r="Q15" s="87">
        <f>COUNTIF($J16:$J24,P15)/COUNTA($J16:$J24)</f>
        <v>0.33333333333333331</v>
      </c>
      <c r="R15" s="90" t="s">
        <v>346</v>
      </c>
      <c r="S15" s="87">
        <f>COUNTIF($J16:$J24,R15)/COUNTA($J16:$J24)</f>
        <v>0</v>
      </c>
      <c r="T15" s="91"/>
    </row>
    <row r="16" spans="1:20" ht="26.25">
      <c r="A16" s="92" t="s">
        <v>318</v>
      </c>
      <c r="B16" s="103" t="str">
        <f t="shared" ref="B16:B24" si="2">A16&amp;"-SF"&amp;(K16+1)</f>
        <v>C02-SF1</v>
      </c>
      <c r="C16" s="79" t="s">
        <v>53</v>
      </c>
      <c r="D16" s="93"/>
      <c r="E16" s="93"/>
      <c r="F16" s="93"/>
      <c r="G16" s="93" t="s">
        <v>28</v>
      </c>
      <c r="H16" s="93" t="s">
        <v>347</v>
      </c>
      <c r="I16" s="93" t="str">
        <f>IF(H16=Paramètres!$D$2, IF(COUNTIF(Paramètres!$C$2:$C$3, G16) &gt; 0,Paramètres!$B$2, IF(COUNTIF(Paramètres!$C$2:$C$3, F16) &gt; 0,Paramètres!$B$4, IF(COUNTIF(Paramètres!$C$2:$C$3, E16) &gt; 0,Paramètres!$B$3, IF(COUNTIF(Paramètres!$C$2:$C$3, D16) &gt; 0,Paramètres!$B$5,"")))),"")</f>
        <v>Socle commun</v>
      </c>
      <c r="J16" s="95" t="s">
        <v>343</v>
      </c>
      <c r="K16" s="76">
        <v>0</v>
      </c>
    </row>
    <row r="17" spans="1:19" ht="26.25">
      <c r="A17" s="92" t="s">
        <v>318</v>
      </c>
      <c r="B17" s="103" t="str">
        <f t="shared" si="2"/>
        <v>C02-SF2</v>
      </c>
      <c r="C17" s="79" t="s">
        <v>55</v>
      </c>
      <c r="D17" s="93"/>
      <c r="E17" s="93"/>
      <c r="F17" s="93"/>
      <c r="G17" s="93" t="s">
        <v>28</v>
      </c>
      <c r="H17" s="93" t="s">
        <v>347</v>
      </c>
      <c r="I17" s="93" t="str">
        <f>IF(H17=Paramètres!$D$2, IF(COUNTIF(Paramètres!$C$2:$C$3, G17) &gt; 0,Paramètres!$B$2, IF(COUNTIF(Paramètres!$C$2:$C$3, F17) &gt; 0,Paramètres!$B$4, IF(COUNTIF(Paramètres!$C$2:$C$3, E17) &gt; 0,Paramètres!$B$3, IF(COUNTIF(Paramètres!$C$2:$C$3, D17) &gt; 0,Paramètres!$B$5,"")))),"")</f>
        <v>Socle commun</v>
      </c>
      <c r="J17" s="95" t="s">
        <v>343</v>
      </c>
      <c r="K17" s="76">
        <f t="shared" ref="K17:K24" si="3">K16+1</f>
        <v>1</v>
      </c>
    </row>
    <row r="18" spans="1:19" ht="26.25">
      <c r="A18" s="92" t="s">
        <v>318</v>
      </c>
      <c r="B18" s="103" t="str">
        <f t="shared" si="2"/>
        <v>C02-SF3</v>
      </c>
      <c r="C18" s="79" t="s">
        <v>57</v>
      </c>
      <c r="D18" s="93"/>
      <c r="E18" s="93"/>
      <c r="F18" s="93" t="s">
        <v>28</v>
      </c>
      <c r="G18" s="93"/>
      <c r="H18" s="93" t="s">
        <v>347</v>
      </c>
      <c r="I18" s="93" t="str">
        <f>IF(H18=Paramètres!$D$2, IF(COUNTIF(Paramètres!$C$2:$C$3, G18) &gt; 0,Paramètres!$B$2, IF(COUNTIF(Paramètres!$C$2:$C$3, F18) &gt; 0,Paramètres!$B$4, IF(COUNTIF(Paramètres!$C$2:$C$3, E18) &gt; 0,Paramètres!$B$3, IF(COUNTIF(Paramètres!$C$2:$C$3, D18) &gt; 0,Paramètres!$B$5,"")))),"")</f>
        <v>Socle décisionnel</v>
      </c>
      <c r="J18" s="95" t="s">
        <v>343</v>
      </c>
      <c r="K18" s="76">
        <f t="shared" si="3"/>
        <v>2</v>
      </c>
    </row>
    <row r="19" spans="1:19" ht="26.25">
      <c r="A19" s="92" t="s">
        <v>318</v>
      </c>
      <c r="B19" s="103" t="str">
        <f t="shared" si="2"/>
        <v>C02-SF4</v>
      </c>
      <c r="C19" s="79" t="s">
        <v>59</v>
      </c>
      <c r="D19" s="93"/>
      <c r="E19" s="93"/>
      <c r="F19" s="93" t="s">
        <v>28</v>
      </c>
      <c r="G19" s="93"/>
      <c r="H19" s="93" t="s">
        <v>347</v>
      </c>
      <c r="I19" s="93" t="str">
        <f>IF(H19=Paramètres!$D$2, IF(COUNTIF(Paramètres!$C$2:$C$3, G19) &gt; 0,Paramètres!$B$2, IF(COUNTIF(Paramètres!$C$2:$C$3, F19) &gt; 0,Paramètres!$B$4, IF(COUNTIF(Paramètres!$C$2:$C$3, E19) &gt; 0,Paramètres!$B$3, IF(COUNTIF(Paramètres!$C$2:$C$3, D19) &gt; 0,Paramètres!$B$5,"")))),"")</f>
        <v>Socle décisionnel</v>
      </c>
      <c r="J19" s="95" t="s">
        <v>343</v>
      </c>
      <c r="K19" s="76">
        <f t="shared" si="3"/>
        <v>3</v>
      </c>
    </row>
    <row r="20" spans="1:19" ht="26.25">
      <c r="A20" s="92" t="s">
        <v>318</v>
      </c>
      <c r="B20" s="103" t="str">
        <f t="shared" si="2"/>
        <v>C02-SF5</v>
      </c>
      <c r="C20" s="79" t="s">
        <v>61</v>
      </c>
      <c r="D20" s="93"/>
      <c r="E20" s="93"/>
      <c r="F20" s="93"/>
      <c r="G20" s="93" t="s">
        <v>28</v>
      </c>
      <c r="H20" s="93" t="s">
        <v>347</v>
      </c>
      <c r="I20" s="93" t="str">
        <f>IF(H20=Paramètres!$D$2, IF(COUNTIF(Paramètres!$C$2:$C$3, G20) &gt; 0,Paramètres!$B$2, IF(COUNTIF(Paramètres!$C$2:$C$3, F20) &gt; 0,Paramètres!$B$4, IF(COUNTIF(Paramètres!$C$2:$C$3, E20) &gt; 0,Paramètres!$B$3, IF(COUNTIF(Paramètres!$C$2:$C$3, D20) &gt; 0,Paramètres!$B$5,"")))),"")</f>
        <v>Socle commun</v>
      </c>
      <c r="J20" s="95" t="s">
        <v>343</v>
      </c>
      <c r="K20" s="76">
        <f t="shared" si="3"/>
        <v>4</v>
      </c>
    </row>
    <row r="21" spans="1:19" ht="26.25">
      <c r="A21" s="92" t="s">
        <v>318</v>
      </c>
      <c r="B21" s="103" t="str">
        <f t="shared" si="2"/>
        <v>C02-SF6</v>
      </c>
      <c r="C21" s="79" t="s">
        <v>63</v>
      </c>
      <c r="D21" s="93"/>
      <c r="E21" s="93"/>
      <c r="F21" s="93"/>
      <c r="G21" s="93" t="s">
        <v>28</v>
      </c>
      <c r="H21" s="93" t="s">
        <v>347</v>
      </c>
      <c r="I21" s="93" t="str">
        <f>IF(H21=Paramètres!$D$2, IF(COUNTIF(Paramètres!$C$2:$C$3, G21) &gt; 0,Paramètres!$B$2, IF(COUNTIF(Paramètres!$C$2:$C$3, F21) &gt; 0,Paramètres!$B$4, IF(COUNTIF(Paramètres!$C$2:$C$3, E21) &gt; 0,Paramètres!$B$3, IF(COUNTIF(Paramètres!$C$2:$C$3, D21) &gt; 0,Paramètres!$B$5,"")))),"")</f>
        <v>Socle commun</v>
      </c>
      <c r="J21" s="95" t="s">
        <v>343</v>
      </c>
      <c r="K21" s="76">
        <f t="shared" si="3"/>
        <v>5</v>
      </c>
    </row>
    <row r="22" spans="1:19" ht="15.6" customHeight="1">
      <c r="A22" s="92" t="s">
        <v>318</v>
      </c>
      <c r="B22" s="103" t="str">
        <f t="shared" si="2"/>
        <v>C02-SF7</v>
      </c>
      <c r="C22" s="79" t="s">
        <v>65</v>
      </c>
      <c r="D22" s="93" t="s">
        <v>28</v>
      </c>
      <c r="E22" s="93"/>
      <c r="F22" s="93"/>
      <c r="G22" s="93"/>
      <c r="H22" s="93" t="s">
        <v>347</v>
      </c>
      <c r="I22" s="93" t="str">
        <f>IF(H22=Paramètres!$D$2, IF(COUNTIF(Paramètres!$C$2:$C$3, G22) &gt; 0,Paramètres!$B$2, IF(COUNTIF(Paramètres!$C$2:$C$3, F22) &gt; 0,Paramètres!$B$4, IF(COUNTIF(Paramètres!$C$2:$C$3, E22) &gt; 0,Paramètres!$B$3, IF(COUNTIF(Paramètres!$C$2:$C$3, D22) &gt; 0,Paramètres!$B$5,"")))),"")</f>
        <v>Siège</v>
      </c>
      <c r="J22" s="104" t="s">
        <v>345</v>
      </c>
      <c r="K22" s="76">
        <f t="shared" si="3"/>
        <v>6</v>
      </c>
    </row>
    <row r="23" spans="1:19" ht="26.25">
      <c r="A23" s="92" t="s">
        <v>318</v>
      </c>
      <c r="B23" s="103" t="str">
        <f t="shared" si="2"/>
        <v>C02-SF8</v>
      </c>
      <c r="C23" s="79" t="s">
        <v>67</v>
      </c>
      <c r="D23" s="93"/>
      <c r="E23" s="93"/>
      <c r="F23" s="93" t="s">
        <v>28</v>
      </c>
      <c r="G23" s="93"/>
      <c r="H23" s="93"/>
      <c r="I23" s="93" t="str">
        <f>IF(H23=Paramètres!$D$2, IF(COUNTIF(Paramètres!$C$2:$C$3, G23) &gt; 0,Paramètres!$B$2, IF(COUNTIF(Paramètres!$C$2:$C$3, F23) &gt; 0,Paramètres!$B$4, IF(COUNTIF(Paramètres!$C$2:$C$3, E23) &gt; 0,Paramètres!$B$3, IF(COUNTIF(Paramètres!$C$2:$C$3, D23) &gt; 0,Paramètres!$B$5,"")))),"")</f>
        <v/>
      </c>
      <c r="J23" s="104" t="s">
        <v>345</v>
      </c>
      <c r="K23" s="76">
        <f t="shared" si="3"/>
        <v>7</v>
      </c>
    </row>
    <row r="24" spans="1:19" ht="26.25">
      <c r="A24" s="92" t="s">
        <v>318</v>
      </c>
      <c r="B24" s="103" t="str">
        <f t="shared" si="2"/>
        <v>C02-SF9</v>
      </c>
      <c r="C24" s="79" t="s">
        <v>69</v>
      </c>
      <c r="D24" s="93"/>
      <c r="E24" s="93"/>
      <c r="F24" s="93" t="s">
        <v>28</v>
      </c>
      <c r="G24" s="93"/>
      <c r="H24" s="93"/>
      <c r="I24" s="93" t="str">
        <f>IF(H24=Paramètres!$D$2, IF(COUNTIF(Paramètres!$C$2:$C$3, G24) &gt; 0,Paramètres!$B$2, IF(COUNTIF(Paramètres!$C$2:$C$3, F24) &gt; 0,Paramètres!$B$4, IF(COUNTIF(Paramètres!$C$2:$C$3, E24) &gt; 0,Paramètres!$B$3, IF(COUNTIF(Paramètres!$C$2:$C$3, D24) &gt; 0,Paramètres!$B$5,"")))),"")</f>
        <v/>
      </c>
      <c r="J24" s="104" t="s">
        <v>345</v>
      </c>
      <c r="K24" s="76">
        <f t="shared" si="3"/>
        <v>8</v>
      </c>
    </row>
    <row r="25" spans="1:19" ht="15">
      <c r="A25" s="101" t="s">
        <v>319</v>
      </c>
      <c r="B25" s="82" t="s">
        <v>70</v>
      </c>
      <c r="C25" s="83"/>
      <c r="D25" s="102"/>
      <c r="E25" s="102"/>
      <c r="F25" s="102"/>
      <c r="G25" s="102"/>
      <c r="H25" s="105"/>
      <c r="I25" s="102"/>
      <c r="J25" s="102"/>
      <c r="K25" s="76"/>
      <c r="L25" s="86" t="s">
        <v>343</v>
      </c>
      <c r="M25" s="87">
        <f>COUNTIF($J26:$J36,L25)/COUNTA($J26:$J36)</f>
        <v>0.54545454545454541</v>
      </c>
      <c r="N25" s="88" t="s">
        <v>344</v>
      </c>
      <c r="O25" s="87">
        <f>COUNTIF($J26:$J36,N25)/COUNTA($J26:$J36)</f>
        <v>0.27272727272727271</v>
      </c>
      <c r="P25" s="89" t="s">
        <v>345</v>
      </c>
      <c r="Q25" s="87">
        <f>COUNTIF($J26:$J36,P25)/COUNTA($J26:$J36)</f>
        <v>9.0909090909090912E-2</v>
      </c>
      <c r="R25" s="90" t="s">
        <v>346</v>
      </c>
      <c r="S25" s="87">
        <f>COUNTIF($J26:$J36,R25)/COUNTA($J26:$J36)</f>
        <v>9.0909090909090912E-2</v>
      </c>
    </row>
    <row r="26" spans="1:19" ht="26.25">
      <c r="A26" s="92" t="s">
        <v>319</v>
      </c>
      <c r="B26" s="93" t="str">
        <f t="shared" ref="B26:B36" si="4">A26&amp;"-SF"&amp;(K26+1)</f>
        <v>C03-SF1</v>
      </c>
      <c r="C26" s="79" t="s">
        <v>72</v>
      </c>
      <c r="D26" s="93"/>
      <c r="E26" s="93"/>
      <c r="F26" s="93" t="s">
        <v>28</v>
      </c>
      <c r="G26" s="93"/>
      <c r="H26" s="93" t="s">
        <v>347</v>
      </c>
      <c r="I26" s="93" t="str">
        <f>IF(H26=Paramètres!$D$2, IF(COUNTIF(Paramètres!$C$2:$C$3, G26) &gt; 0,Paramètres!$B$2, IF(COUNTIF(Paramètres!$C$2:$C$3, F26) &gt; 0,Paramètres!$B$4, IF(COUNTIF(Paramètres!$C$2:$C$3, E26) &gt; 0,Paramètres!$B$3, IF(COUNTIF(Paramètres!$C$2:$C$3, D26) &gt; 0,Paramètres!$B$5,"")))),"")</f>
        <v>Socle décisionnel</v>
      </c>
      <c r="J26" s="95" t="s">
        <v>343</v>
      </c>
      <c r="K26" s="76">
        <v>0</v>
      </c>
      <c r="L26" s="106"/>
      <c r="N26" s="78"/>
    </row>
    <row r="27" spans="1:19" ht="15">
      <c r="A27" s="92" t="s">
        <v>319</v>
      </c>
      <c r="B27" s="93" t="str">
        <f t="shared" si="4"/>
        <v>C03-SF2</v>
      </c>
      <c r="C27" s="79" t="s">
        <v>74</v>
      </c>
      <c r="D27" s="93"/>
      <c r="E27" s="93"/>
      <c r="F27" s="93" t="s">
        <v>28</v>
      </c>
      <c r="G27" s="93"/>
      <c r="H27" s="93"/>
      <c r="I27" s="93" t="str">
        <f>IF(H27=Paramètres!$D$2, IF(COUNTIF(Paramètres!$C$2:$C$3, G27) &gt; 0,Paramètres!$B$2, IF(COUNTIF(Paramètres!$C$2:$C$3, F27) &gt; 0,Paramètres!$B$4, IF(COUNTIF(Paramètres!$C$2:$C$3, E27) &gt; 0,Paramètres!$B$3, IF(COUNTIF(Paramètres!$C$2:$C$3, D27) &gt; 0,Paramètres!$B$5,"")))),"")</f>
        <v/>
      </c>
      <c r="J27" s="95" t="s">
        <v>343</v>
      </c>
      <c r="K27" s="76">
        <f t="shared" ref="K27:K36" si="5">K26+1</f>
        <v>1</v>
      </c>
      <c r="L27" s="106"/>
      <c r="N27" s="78"/>
    </row>
    <row r="28" spans="1:19" ht="15">
      <c r="A28" s="92" t="s">
        <v>319</v>
      </c>
      <c r="B28" s="93" t="str">
        <f t="shared" si="4"/>
        <v>C03-SF3</v>
      </c>
      <c r="C28" s="79" t="s">
        <v>76</v>
      </c>
      <c r="D28" s="93"/>
      <c r="E28" s="93"/>
      <c r="F28" s="93"/>
      <c r="G28" s="93" t="s">
        <v>28</v>
      </c>
      <c r="H28" s="93" t="s">
        <v>347</v>
      </c>
      <c r="I28" s="93" t="str">
        <f>IF(H28=Paramètres!$D$2, IF(COUNTIF(Paramètres!$C$2:$C$3, G28) &gt; 0,Paramètres!$B$2, IF(COUNTIF(Paramètres!$C$2:$C$3, F28) &gt; 0,Paramètres!$B$4, IF(COUNTIF(Paramètres!$C$2:$C$3, E28) &gt; 0,Paramètres!$B$3, IF(COUNTIF(Paramètres!$C$2:$C$3, D28) &gt; 0,Paramètres!$B$5,"")))),"")</f>
        <v>Socle commun</v>
      </c>
      <c r="J28" s="95" t="s">
        <v>343</v>
      </c>
      <c r="K28" s="76">
        <f t="shared" si="5"/>
        <v>2</v>
      </c>
      <c r="L28" s="106"/>
      <c r="N28" s="78"/>
    </row>
    <row r="29" spans="1:19" ht="15">
      <c r="A29" s="92" t="s">
        <v>319</v>
      </c>
      <c r="B29" s="93" t="str">
        <f t="shared" si="4"/>
        <v>C03-SF4</v>
      </c>
      <c r="C29" s="79" t="s">
        <v>78</v>
      </c>
      <c r="D29" s="93"/>
      <c r="E29" s="93"/>
      <c r="F29" s="93"/>
      <c r="G29" s="93" t="s">
        <v>28</v>
      </c>
      <c r="H29" s="93"/>
      <c r="I29" s="93" t="str">
        <f>IF(H29=Paramètres!$D$2, IF(COUNTIF(Paramètres!$C$2:$C$3, G29) &gt; 0,Paramètres!$B$2, IF(COUNTIF(Paramètres!$C$2:$C$3, F29) &gt; 0,Paramètres!$B$4, IF(COUNTIF(Paramètres!$C$2:$C$3, E29) &gt; 0,Paramètres!$B$3, IF(COUNTIF(Paramètres!$C$2:$C$3, D29) &gt; 0,Paramètres!$B$5,"")))),"")</f>
        <v/>
      </c>
      <c r="J29" s="95" t="s">
        <v>343</v>
      </c>
      <c r="K29" s="76">
        <f t="shared" si="5"/>
        <v>3</v>
      </c>
      <c r="L29" s="106"/>
      <c r="N29" s="78"/>
    </row>
    <row r="30" spans="1:19" ht="15">
      <c r="A30" s="92" t="s">
        <v>319</v>
      </c>
      <c r="B30" s="93" t="str">
        <f t="shared" si="4"/>
        <v>C03-SF5</v>
      </c>
      <c r="C30" s="79" t="s">
        <v>80</v>
      </c>
      <c r="D30" s="93"/>
      <c r="E30" s="93"/>
      <c r="F30" s="93"/>
      <c r="G30" s="93" t="s">
        <v>28</v>
      </c>
      <c r="H30" s="93" t="s">
        <v>347</v>
      </c>
      <c r="I30" s="93" t="str">
        <f>IF(H30=Paramètres!$D$2, IF(COUNTIF(Paramètres!$C$2:$C$3, G30) &gt; 0,Paramètres!$B$2, IF(COUNTIF(Paramètres!$C$2:$C$3, F30) &gt; 0,Paramètres!$B$4, IF(COUNTIF(Paramètres!$C$2:$C$3, E30) &gt; 0,Paramètres!$B$3, IF(COUNTIF(Paramètres!$C$2:$C$3, D30) &gt; 0,Paramètres!$B$5,"")))),"")</f>
        <v>Socle commun</v>
      </c>
      <c r="J30" s="95" t="s">
        <v>343</v>
      </c>
      <c r="K30" s="76">
        <f t="shared" si="5"/>
        <v>4</v>
      </c>
      <c r="L30" s="106"/>
      <c r="N30" s="107"/>
    </row>
    <row r="31" spans="1:19" ht="26.25">
      <c r="A31" s="92" t="s">
        <v>319</v>
      </c>
      <c r="B31" s="93" t="str">
        <f t="shared" si="4"/>
        <v>C03-SF6</v>
      </c>
      <c r="C31" s="79" t="s">
        <v>82</v>
      </c>
      <c r="D31" s="93"/>
      <c r="E31" s="93"/>
      <c r="F31" s="93" t="s">
        <v>28</v>
      </c>
      <c r="G31" s="93"/>
      <c r="H31" s="93"/>
      <c r="I31" s="93" t="str">
        <f>IF(H31=Paramètres!$D$2, IF(COUNTIF(Paramètres!$C$2:$C$3, G31) &gt; 0,Paramètres!$B$2, IF(COUNTIF(Paramètres!$C$2:$C$3, F31) &gt; 0,Paramètres!$B$4, IF(COUNTIF(Paramètres!$C$2:$C$3, E31) &gt; 0,Paramètres!$B$3, IF(COUNTIF(Paramètres!$C$2:$C$3, D31) &gt; 0,Paramètres!$B$5,"")))),"")</f>
        <v/>
      </c>
      <c r="J31" s="95" t="s">
        <v>343</v>
      </c>
      <c r="K31" s="76">
        <f t="shared" si="5"/>
        <v>5</v>
      </c>
    </row>
    <row r="32" spans="1:19" ht="15">
      <c r="A32" s="92" t="s">
        <v>319</v>
      </c>
      <c r="B32" s="93" t="str">
        <f t="shared" si="4"/>
        <v>C03-SF7</v>
      </c>
      <c r="C32" s="79" t="s">
        <v>84</v>
      </c>
      <c r="D32" s="93"/>
      <c r="E32" s="93"/>
      <c r="F32" s="93" t="s">
        <v>28</v>
      </c>
      <c r="G32" s="93"/>
      <c r="H32" s="93"/>
      <c r="I32" s="93" t="str">
        <f>IF(H32=Paramètres!$D$2, IF(COUNTIF(Paramètres!$C$2:$C$3, G32) &gt; 0,Paramètres!$B$2, IF(COUNTIF(Paramètres!$C$2:$C$3, F32) &gt; 0,Paramètres!$B$4, IF(COUNTIF(Paramètres!$C$2:$C$3, E32) &gt; 0,Paramètres!$B$3, IF(COUNTIF(Paramètres!$C$2:$C$3, D32) &gt; 0,Paramètres!$B$5,"")))),"")</f>
        <v/>
      </c>
      <c r="J32" s="108" t="s">
        <v>344</v>
      </c>
      <c r="K32" s="76">
        <f t="shared" si="5"/>
        <v>6</v>
      </c>
    </row>
    <row r="33" spans="1:19" ht="15">
      <c r="A33" s="92" t="s">
        <v>319</v>
      </c>
      <c r="B33" s="93" t="str">
        <f t="shared" si="4"/>
        <v>C03-SF8</v>
      </c>
      <c r="C33" s="79" t="s">
        <v>86</v>
      </c>
      <c r="D33" s="93"/>
      <c r="E33" s="93"/>
      <c r="F33" s="93" t="s">
        <v>28</v>
      </c>
      <c r="G33" s="93"/>
      <c r="H33" s="93" t="s">
        <v>347</v>
      </c>
      <c r="I33" s="93" t="str">
        <f>IF(H33=Paramètres!$D$2, IF(COUNTIF(Paramètres!$C$2:$C$3, G33) &gt; 0,Paramètres!$B$2, IF(COUNTIF(Paramètres!$C$2:$C$3, F33) &gt; 0,Paramètres!$B$4, IF(COUNTIF(Paramètres!$C$2:$C$3, E33) &gt; 0,Paramètres!$B$3, IF(COUNTIF(Paramètres!$C$2:$C$3, D33) &gt; 0,Paramètres!$B$5,"")))),"")</f>
        <v>Socle décisionnel</v>
      </c>
      <c r="J33" s="108" t="s">
        <v>344</v>
      </c>
      <c r="K33" s="76">
        <f t="shared" si="5"/>
        <v>7</v>
      </c>
    </row>
    <row r="34" spans="1:19" ht="15">
      <c r="A34" s="92" t="s">
        <v>319</v>
      </c>
      <c r="B34" s="93" t="str">
        <f t="shared" si="4"/>
        <v>C03-SF9</v>
      </c>
      <c r="C34" s="79" t="s">
        <v>88</v>
      </c>
      <c r="D34" s="93"/>
      <c r="E34" s="93"/>
      <c r="F34" s="93"/>
      <c r="G34" s="93" t="s">
        <v>28</v>
      </c>
      <c r="H34" s="93"/>
      <c r="I34" s="93" t="str">
        <f>IF(H34=Paramètres!$D$2, IF(COUNTIF(Paramètres!$C$2:$C$3, G34) &gt; 0,Paramètres!$B$2, IF(COUNTIF(Paramètres!$C$2:$C$3, F34) &gt; 0,Paramètres!$B$4, IF(COUNTIF(Paramètres!$C$2:$C$3, E34) &gt; 0,Paramètres!$B$3, IF(COUNTIF(Paramètres!$C$2:$C$3, D34) &gt; 0,Paramètres!$B$5,"")))),"")</f>
        <v/>
      </c>
      <c r="J34" s="108" t="s">
        <v>344</v>
      </c>
      <c r="K34" s="76">
        <f t="shared" si="5"/>
        <v>8</v>
      </c>
    </row>
    <row r="35" spans="1:19" ht="26.25">
      <c r="A35" s="92" t="s">
        <v>319</v>
      </c>
      <c r="B35" s="93" t="str">
        <f t="shared" si="4"/>
        <v>C03-SF10</v>
      </c>
      <c r="C35" s="79" t="s">
        <v>90</v>
      </c>
      <c r="D35" s="93"/>
      <c r="E35" s="93"/>
      <c r="F35" s="93" t="s">
        <v>28</v>
      </c>
      <c r="G35" s="93"/>
      <c r="H35" s="93"/>
      <c r="I35" s="93" t="str">
        <f>IF(H35=Paramètres!$D$2, IF(COUNTIF(Paramètres!$C$2:$C$3, G35) &gt; 0,Paramètres!$B$2, IF(COUNTIF(Paramètres!$C$2:$C$3, F35) &gt; 0,Paramètres!$B$4, IF(COUNTIF(Paramètres!$C$2:$C$3, E35) &gt; 0,Paramètres!$B$3, IF(COUNTIF(Paramètres!$C$2:$C$3, D35) &gt; 0,Paramètres!$B$5,"")))),"")</f>
        <v/>
      </c>
      <c r="J35" s="104" t="s">
        <v>345</v>
      </c>
      <c r="K35" s="76">
        <f t="shared" si="5"/>
        <v>9</v>
      </c>
    </row>
    <row r="36" spans="1:19" ht="15">
      <c r="A36" s="92" t="s">
        <v>319</v>
      </c>
      <c r="B36" s="93" t="str">
        <f t="shared" si="4"/>
        <v>C03-SF11</v>
      </c>
      <c r="C36" s="79" t="s">
        <v>92</v>
      </c>
      <c r="D36" s="93"/>
      <c r="E36" s="93"/>
      <c r="F36" s="93"/>
      <c r="G36" s="93" t="s">
        <v>28</v>
      </c>
      <c r="H36" s="93"/>
      <c r="I36" s="93" t="str">
        <f>IF(H36=Paramètres!$D$2, IF(COUNTIF(Paramètres!$C$2:$C$3, G36) &gt; 0,Paramètres!$B$2, IF(COUNTIF(Paramètres!$C$2:$C$3, F36) &gt; 0,Paramètres!$B$4, IF(COUNTIF(Paramètres!$C$2:$C$3, E36) &gt; 0,Paramètres!$B$3, IF(COUNTIF(Paramètres!$C$2:$C$3, D36) &gt; 0,Paramètres!$B$5,"")))),"")</f>
        <v/>
      </c>
      <c r="J36" s="109" t="s">
        <v>346</v>
      </c>
      <c r="K36" s="76">
        <f t="shared" si="5"/>
        <v>10</v>
      </c>
    </row>
    <row r="37" spans="1:19" ht="15">
      <c r="A37" s="101" t="s">
        <v>320</v>
      </c>
      <c r="B37" s="82" t="s">
        <v>93</v>
      </c>
      <c r="C37" s="83"/>
      <c r="D37" s="102"/>
      <c r="E37" s="102"/>
      <c r="F37" s="102"/>
      <c r="G37" s="102"/>
      <c r="H37" s="102"/>
      <c r="I37" s="102"/>
      <c r="J37" s="102"/>
      <c r="K37" s="76"/>
      <c r="L37" s="86" t="s">
        <v>343</v>
      </c>
      <c r="M37" s="110">
        <f>COUNTIF($J38:$J45,L37)/COUNTA($J38:$J45)</f>
        <v>0.125</v>
      </c>
      <c r="N37" s="88" t="s">
        <v>344</v>
      </c>
      <c r="O37" s="87">
        <f>COUNTIF($J38:$J45,N37)/COUNTA($J38:$J45)</f>
        <v>0.75</v>
      </c>
      <c r="P37" s="89" t="s">
        <v>345</v>
      </c>
      <c r="Q37" s="110">
        <f>COUNTIF($J38:$J45,P37)/COUNTA($J38:$J45)</f>
        <v>0.125</v>
      </c>
      <c r="R37" s="90" t="s">
        <v>346</v>
      </c>
      <c r="S37" s="87">
        <f>COUNTIF($J38:$J45,R37)/COUNTA($J38:$J45)</f>
        <v>0</v>
      </c>
    </row>
    <row r="38" spans="1:19" ht="15">
      <c r="A38" s="92" t="s">
        <v>320</v>
      </c>
      <c r="B38" s="93" t="str">
        <f t="shared" ref="B38:B45" si="6">A38&amp;"-SF"&amp;(K38+1)</f>
        <v>C04-SF1</v>
      </c>
      <c r="C38" s="79" t="s">
        <v>95</v>
      </c>
      <c r="D38" s="93"/>
      <c r="E38" s="93"/>
      <c r="F38" s="93" t="s">
        <v>28</v>
      </c>
      <c r="G38" s="93"/>
      <c r="H38" s="93" t="s">
        <v>347</v>
      </c>
      <c r="I38" s="93" t="str">
        <f>IF(H38=Paramètres!$D$2, IF(COUNTIF(Paramètres!$C$2:$C$3, G38) &gt; 0,Paramètres!$B$2, IF(COUNTIF(Paramètres!$C$2:$C$3, F38) &gt; 0,Paramètres!$B$4, IF(COUNTIF(Paramètres!$C$2:$C$3, E38) &gt; 0,Paramètres!$B$3, IF(COUNTIF(Paramètres!$C$2:$C$3, D38) &gt; 0,Paramètres!$B$5,"")))),"")</f>
        <v>Socle décisionnel</v>
      </c>
      <c r="J38" s="95" t="s">
        <v>343</v>
      </c>
      <c r="K38" s="76">
        <v>0</v>
      </c>
    </row>
    <row r="39" spans="1:19" ht="15">
      <c r="A39" s="92" t="s">
        <v>320</v>
      </c>
      <c r="B39" s="93" t="str">
        <f t="shared" si="6"/>
        <v>C04-SF2</v>
      </c>
      <c r="C39" s="79" t="s">
        <v>97</v>
      </c>
      <c r="D39" s="93"/>
      <c r="E39" s="93"/>
      <c r="F39" s="93" t="s">
        <v>28</v>
      </c>
      <c r="G39" s="93"/>
      <c r="H39" s="93"/>
      <c r="I39" s="93" t="str">
        <f>IF(H39=Paramètres!$D$2, IF(COUNTIF(Paramètres!$C$2:$C$3, G39) &gt; 0,Paramètres!$B$2, IF(COUNTIF(Paramètres!$C$2:$C$3, F39) &gt; 0,Paramètres!$B$4, IF(COUNTIF(Paramètres!$C$2:$C$3, E39) &gt; 0,Paramètres!$B$3, IF(COUNTIF(Paramètres!$C$2:$C$3, D39) &gt; 0,Paramètres!$B$5,"")))),"")</f>
        <v/>
      </c>
      <c r="J39" s="108" t="s">
        <v>344</v>
      </c>
      <c r="K39" s="76">
        <f t="shared" ref="K39:K45" si="7">K38+1</f>
        <v>1</v>
      </c>
    </row>
    <row r="40" spans="1:19" ht="15">
      <c r="A40" s="92" t="s">
        <v>320</v>
      </c>
      <c r="B40" s="93" t="str">
        <f t="shared" si="6"/>
        <v>C04-SF3</v>
      </c>
      <c r="C40" s="79" t="s">
        <v>76</v>
      </c>
      <c r="D40" s="93"/>
      <c r="E40" s="93"/>
      <c r="F40" s="93" t="s">
        <v>28</v>
      </c>
      <c r="G40" s="93"/>
      <c r="H40" s="93" t="s">
        <v>347</v>
      </c>
      <c r="I40" s="93" t="str">
        <f>IF(H40=Paramètres!$D$2, IF(COUNTIF(Paramètres!$C$2:$C$3, G40) &gt; 0,Paramètres!$B$2, IF(COUNTIF(Paramètres!$C$2:$C$3, F40) &gt; 0,Paramètres!$B$4, IF(COUNTIF(Paramètres!$C$2:$C$3, E40) &gt; 0,Paramètres!$B$3, IF(COUNTIF(Paramètres!$C$2:$C$3, D40) &gt; 0,Paramètres!$B$5,"")))),"")</f>
        <v>Socle décisionnel</v>
      </c>
      <c r="J40" s="108" t="s">
        <v>344</v>
      </c>
      <c r="K40" s="76">
        <f t="shared" si="7"/>
        <v>2</v>
      </c>
    </row>
    <row r="41" spans="1:19" ht="15">
      <c r="A41" s="92" t="s">
        <v>320</v>
      </c>
      <c r="B41" s="93" t="str">
        <f t="shared" si="6"/>
        <v>C04-SF4</v>
      </c>
      <c r="C41" s="79" t="s">
        <v>78</v>
      </c>
      <c r="D41" s="93"/>
      <c r="E41" s="93"/>
      <c r="F41" s="93" t="s">
        <v>28</v>
      </c>
      <c r="G41" s="93"/>
      <c r="H41" s="93"/>
      <c r="I41" s="93" t="str">
        <f>IF(H41=Paramètres!$D$2, IF(COUNTIF(Paramètres!$C$2:$C$3, G41) &gt; 0,Paramètres!$B$2, IF(COUNTIF(Paramètres!$C$2:$C$3, F41) &gt; 0,Paramètres!$B$4, IF(COUNTIF(Paramètres!$C$2:$C$3, E41) &gt; 0,Paramètres!$B$3, IF(COUNTIF(Paramètres!$C$2:$C$3, D41) &gt; 0,Paramètres!$B$5,"")))),"")</f>
        <v/>
      </c>
      <c r="J41" s="108" t="s">
        <v>344</v>
      </c>
      <c r="K41" s="76">
        <f t="shared" si="7"/>
        <v>3</v>
      </c>
    </row>
    <row r="42" spans="1:19" ht="26.25">
      <c r="A42" s="92" t="s">
        <v>320</v>
      </c>
      <c r="B42" s="93" t="str">
        <f t="shared" si="6"/>
        <v>C04-SF5</v>
      </c>
      <c r="C42" s="79" t="s">
        <v>101</v>
      </c>
      <c r="D42" s="93"/>
      <c r="E42" s="93"/>
      <c r="F42" s="93" t="s">
        <v>28</v>
      </c>
      <c r="G42" s="93"/>
      <c r="H42" s="93"/>
      <c r="I42" s="93" t="str">
        <f>IF(H42=Paramètres!$D$2, IF(COUNTIF(Paramètres!$C$2:$C$3, G42) &gt; 0,Paramètres!$B$2, IF(COUNTIF(Paramètres!$C$2:$C$3, F42) &gt; 0,Paramètres!$B$4, IF(COUNTIF(Paramètres!$C$2:$C$3, E42) &gt; 0,Paramètres!$B$3, IF(COUNTIF(Paramètres!$C$2:$C$3, D42) &gt; 0,Paramètres!$B$5,"")))),"")</f>
        <v/>
      </c>
      <c r="J42" s="104" t="s">
        <v>345</v>
      </c>
      <c r="K42" s="76">
        <f t="shared" si="7"/>
        <v>4</v>
      </c>
    </row>
    <row r="43" spans="1:19" ht="26.25">
      <c r="A43" s="92" t="s">
        <v>320</v>
      </c>
      <c r="B43" s="93" t="str">
        <f t="shared" si="6"/>
        <v>C04-SF6</v>
      </c>
      <c r="C43" s="79" t="s">
        <v>103</v>
      </c>
      <c r="D43" s="93"/>
      <c r="E43" s="93"/>
      <c r="F43" s="93" t="s">
        <v>28</v>
      </c>
      <c r="G43" s="93"/>
      <c r="H43" s="93"/>
      <c r="I43" s="93" t="str">
        <f>IF(H43=Paramètres!$D$2, IF(COUNTIF(Paramètres!$C$2:$C$3, G43) &gt; 0,Paramètres!$B$2, IF(COUNTIF(Paramètres!$C$2:$C$3, F43) &gt; 0,Paramètres!$B$4, IF(COUNTIF(Paramètres!$C$2:$C$3, E43) &gt; 0,Paramètres!$B$3, IF(COUNTIF(Paramètres!$C$2:$C$3, D43) &gt; 0,Paramètres!$B$5,"")))),"")</f>
        <v/>
      </c>
      <c r="J43" s="108" t="s">
        <v>344</v>
      </c>
      <c r="K43" s="76">
        <f t="shared" si="7"/>
        <v>5</v>
      </c>
    </row>
    <row r="44" spans="1:19" ht="15">
      <c r="A44" s="92" t="s">
        <v>320</v>
      </c>
      <c r="B44" s="93" t="str">
        <f t="shared" si="6"/>
        <v>C04-SF7</v>
      </c>
      <c r="C44" s="79" t="s">
        <v>105</v>
      </c>
      <c r="D44" s="93"/>
      <c r="E44" s="93"/>
      <c r="F44" s="93" t="s">
        <v>28</v>
      </c>
      <c r="G44" s="93"/>
      <c r="H44" s="93" t="s">
        <v>347</v>
      </c>
      <c r="I44" s="93" t="str">
        <f>IF(H44=Paramètres!$D$2, IF(COUNTIF(Paramètres!$C$2:$C$3, G44) &gt; 0,Paramètres!$B$2, IF(COUNTIF(Paramètres!$C$2:$C$3, F44) &gt; 0,Paramètres!$B$4, IF(COUNTIF(Paramètres!$C$2:$C$3, E44) &gt; 0,Paramètres!$B$3, IF(COUNTIF(Paramètres!$C$2:$C$3, D44) &gt; 0,Paramètres!$B$5,"")))),"")</f>
        <v>Socle décisionnel</v>
      </c>
      <c r="J44" s="108" t="s">
        <v>344</v>
      </c>
      <c r="K44" s="76">
        <f t="shared" si="7"/>
        <v>6</v>
      </c>
    </row>
    <row r="45" spans="1:19" ht="26.25">
      <c r="A45" s="92" t="s">
        <v>320</v>
      </c>
      <c r="B45" s="93" t="str">
        <f t="shared" si="6"/>
        <v>C04-SF8</v>
      </c>
      <c r="C45" s="79" t="s">
        <v>107</v>
      </c>
      <c r="D45" s="93"/>
      <c r="E45" s="93"/>
      <c r="F45" s="93" t="s">
        <v>28</v>
      </c>
      <c r="G45" s="93"/>
      <c r="H45" s="93" t="s">
        <v>347</v>
      </c>
      <c r="I45" s="93" t="str">
        <f>IF(H45=Paramètres!$D$2, IF(COUNTIF(Paramètres!$C$2:$C$3, G45) &gt; 0,Paramètres!$B$2, IF(COUNTIF(Paramètres!$C$2:$C$3, F45) &gt; 0,Paramètres!$B$4, IF(COUNTIF(Paramètres!$C$2:$C$3, E45) &gt; 0,Paramètres!$B$3, IF(COUNTIF(Paramètres!$C$2:$C$3, D45) &gt; 0,Paramètres!$B$5,"")))),"")</f>
        <v>Socle décisionnel</v>
      </c>
      <c r="J45" s="108" t="s">
        <v>344</v>
      </c>
      <c r="K45" s="76">
        <f t="shared" si="7"/>
        <v>7</v>
      </c>
    </row>
    <row r="46" spans="1:19" ht="15">
      <c r="A46" s="101" t="s">
        <v>321</v>
      </c>
      <c r="B46" s="82" t="s">
        <v>108</v>
      </c>
      <c r="C46" s="83"/>
      <c r="D46" s="102"/>
      <c r="E46" s="102"/>
      <c r="F46" s="102"/>
      <c r="G46" s="102"/>
      <c r="H46" s="102"/>
      <c r="I46" s="102"/>
      <c r="J46" s="102"/>
      <c r="K46" s="76"/>
      <c r="L46" s="86" t="s">
        <v>343</v>
      </c>
      <c r="M46" s="110">
        <f>COUNTIF($J47:$J52,L46)/COUNTA($J47:$J52)</f>
        <v>0.16666666666666666</v>
      </c>
      <c r="N46" s="88" t="s">
        <v>344</v>
      </c>
      <c r="O46" s="110">
        <f>COUNTIF($J47:$J52,N46)/COUNTA($J47:$J52)</f>
        <v>0.66666666666666663</v>
      </c>
      <c r="P46" s="89" t="s">
        <v>345</v>
      </c>
      <c r="Q46" s="110">
        <f>COUNTIF($J47:$J52,P46)/COUNTA($J47:$J52)</f>
        <v>0.16666666666666666</v>
      </c>
      <c r="R46" s="90" t="s">
        <v>346</v>
      </c>
      <c r="S46" s="87">
        <f>COUNTIF($J47:$J52,R46)/COUNTA($J47:$J52)</f>
        <v>0</v>
      </c>
    </row>
    <row r="47" spans="1:19" ht="15">
      <c r="A47" s="92" t="s">
        <v>321</v>
      </c>
      <c r="B47" s="93" t="str">
        <f t="shared" ref="B47:B52" si="8">A47&amp;"-SF"&amp;(K47+1)</f>
        <v>C05-SF1</v>
      </c>
      <c r="C47" s="79" t="s">
        <v>110</v>
      </c>
      <c r="D47" s="93"/>
      <c r="E47" s="93"/>
      <c r="F47" s="93" t="s">
        <v>28</v>
      </c>
      <c r="G47" s="93"/>
      <c r="H47" s="93" t="s">
        <v>347</v>
      </c>
      <c r="I47" s="93" t="str">
        <f>IF(H47=Paramètres!$D$2, IF(COUNTIF(Paramètres!$C$2:$C$3, G47) &gt; 0,Paramètres!$B$2, IF(COUNTIF(Paramètres!$C$2:$C$3, F47) &gt; 0,Paramètres!$B$4, IF(COUNTIF(Paramètres!$C$2:$C$3, E47) &gt; 0,Paramètres!$B$3, IF(COUNTIF(Paramètres!$C$2:$C$3, D47) &gt; 0,Paramètres!$B$5,"")))),"")</f>
        <v>Socle décisionnel</v>
      </c>
      <c r="J47" s="95" t="s">
        <v>343</v>
      </c>
      <c r="K47" s="76">
        <v>0</v>
      </c>
    </row>
    <row r="48" spans="1:19" ht="15">
      <c r="A48" s="92" t="s">
        <v>321</v>
      </c>
      <c r="B48" s="93" t="str">
        <f t="shared" si="8"/>
        <v>C05-SF2</v>
      </c>
      <c r="C48" s="79" t="s">
        <v>112</v>
      </c>
      <c r="D48" s="93"/>
      <c r="E48" s="93"/>
      <c r="F48" s="93" t="s">
        <v>28</v>
      </c>
      <c r="G48" s="93"/>
      <c r="H48" s="93"/>
      <c r="I48" s="93" t="str">
        <f>IF(H48=Paramètres!$D$2, IF(COUNTIF(Paramètres!$C$2:$C$3, G48) &gt; 0,Paramètres!$B$2, IF(COUNTIF(Paramètres!$C$2:$C$3, F48) &gt; 0,Paramètres!$B$4, IF(COUNTIF(Paramètres!$C$2:$C$3, E48) &gt; 0,Paramètres!$B$3, IF(COUNTIF(Paramètres!$C$2:$C$3, D48) &gt; 0,Paramètres!$B$5,"")))),"")</f>
        <v/>
      </c>
      <c r="J48" s="108" t="s">
        <v>344</v>
      </c>
      <c r="K48" s="76">
        <f t="shared" ref="K48:K51" si="9">K47+1</f>
        <v>1</v>
      </c>
    </row>
    <row r="49" spans="1:19" ht="15">
      <c r="A49" s="92" t="s">
        <v>321</v>
      </c>
      <c r="B49" s="93" t="str">
        <f t="shared" si="8"/>
        <v>C05-SF3</v>
      </c>
      <c r="C49" s="79" t="s">
        <v>76</v>
      </c>
      <c r="D49" s="93"/>
      <c r="E49" s="93"/>
      <c r="F49" s="93" t="s">
        <v>28</v>
      </c>
      <c r="G49" s="93"/>
      <c r="H49" s="93" t="s">
        <v>347</v>
      </c>
      <c r="I49" s="93" t="str">
        <f>IF(H49=Paramètres!$D$2, IF(COUNTIF(Paramètres!$C$2:$C$3, G49) &gt; 0,Paramètres!$B$2, IF(COUNTIF(Paramètres!$C$2:$C$3, F49) &gt; 0,Paramètres!$B$4, IF(COUNTIF(Paramètres!$C$2:$C$3, E49) &gt; 0,Paramètres!$B$3, IF(COUNTIF(Paramètres!$C$2:$C$3, D49) &gt; 0,Paramètres!$B$5,"")))),"")</f>
        <v>Socle décisionnel</v>
      </c>
      <c r="J49" s="108" t="s">
        <v>344</v>
      </c>
      <c r="K49" s="76">
        <f t="shared" si="9"/>
        <v>2</v>
      </c>
    </row>
    <row r="50" spans="1:19" ht="15">
      <c r="A50" s="92" t="s">
        <v>321</v>
      </c>
      <c r="B50" s="93" t="str">
        <f t="shared" si="8"/>
        <v>C05-SF4</v>
      </c>
      <c r="C50" s="79" t="s">
        <v>78</v>
      </c>
      <c r="D50" s="93"/>
      <c r="E50" s="93"/>
      <c r="F50" s="93" t="s">
        <v>28</v>
      </c>
      <c r="G50" s="93"/>
      <c r="H50" s="93"/>
      <c r="I50" s="93" t="str">
        <f>IF(H50=Paramètres!$D$2, IF(COUNTIF(Paramètres!$C$2:$C$3, G50) &gt; 0,Paramètres!$B$2, IF(COUNTIF(Paramètres!$C$2:$C$3, F50) &gt; 0,Paramètres!$B$4, IF(COUNTIF(Paramètres!$C$2:$C$3, E50) &gt; 0,Paramètres!$B$3, IF(COUNTIF(Paramètres!$C$2:$C$3, D50) &gt; 0,Paramètres!$B$5,"")))),"")</f>
        <v/>
      </c>
      <c r="J50" s="108" t="s">
        <v>344</v>
      </c>
      <c r="K50" s="76">
        <f t="shared" si="9"/>
        <v>3</v>
      </c>
    </row>
    <row r="51" spans="1:19" ht="15">
      <c r="A51" s="92" t="s">
        <v>321</v>
      </c>
      <c r="B51" s="93" t="str">
        <f t="shared" si="8"/>
        <v>C05-SF5</v>
      </c>
      <c r="C51" s="79" t="s">
        <v>116</v>
      </c>
      <c r="D51" s="93"/>
      <c r="E51" s="93"/>
      <c r="F51" s="93"/>
      <c r="G51" s="93" t="s">
        <v>28</v>
      </c>
      <c r="H51" s="93" t="s">
        <v>347</v>
      </c>
      <c r="I51" s="93" t="str">
        <f>IF(H51=Paramètres!$D$2, IF(COUNTIF(Paramètres!$C$2:$C$3, G51) &gt; 0,Paramètres!$B$2, IF(COUNTIF(Paramètres!$C$2:$C$3, F51) &gt; 0,Paramètres!$B$4, IF(COUNTIF(Paramètres!$C$2:$C$3, E51) &gt; 0,Paramètres!$B$3, IF(COUNTIF(Paramètres!$C$2:$C$3, D51) &gt; 0,Paramètres!$B$5,"")))),"")</f>
        <v>Socle commun</v>
      </c>
      <c r="J51" s="108" t="s">
        <v>344</v>
      </c>
      <c r="K51" s="76">
        <f t="shared" si="9"/>
        <v>4</v>
      </c>
    </row>
    <row r="52" spans="1:19" ht="26.25">
      <c r="A52" s="92" t="s">
        <v>321</v>
      </c>
      <c r="B52" s="93" t="str">
        <f t="shared" si="8"/>
        <v>C05-SF6</v>
      </c>
      <c r="C52" s="79" t="s">
        <v>118</v>
      </c>
      <c r="D52" s="93"/>
      <c r="E52" s="93"/>
      <c r="F52" s="93"/>
      <c r="G52" s="93" t="s">
        <v>28</v>
      </c>
      <c r="H52" s="93"/>
      <c r="I52" s="93" t="str">
        <f>IF(H52=Paramètres!$D$2, IF(COUNTIF(Paramètres!$C$2:$C$3, G52) &gt; 0,Paramètres!$B$2, IF(COUNTIF(Paramètres!$C$2:$C$3, F52) &gt; 0,Paramètres!$B$4, IF(COUNTIF(Paramètres!$C$2:$C$3, E52) &gt; 0,Paramètres!$B$3, IF(COUNTIF(Paramètres!$C$2:$C$3, D52) &gt; 0,Paramètres!$B$5,"")))),"")</f>
        <v/>
      </c>
      <c r="J52" s="104" t="s">
        <v>345</v>
      </c>
      <c r="K52" s="76">
        <f>K51+1</f>
        <v>5</v>
      </c>
    </row>
    <row r="53" spans="1:19" ht="15">
      <c r="A53" s="101" t="s">
        <v>322</v>
      </c>
      <c r="B53" s="82" t="s">
        <v>119</v>
      </c>
      <c r="C53" s="83"/>
      <c r="D53" s="102"/>
      <c r="E53" s="102"/>
      <c r="F53" s="102"/>
      <c r="G53" s="102"/>
      <c r="H53" s="102"/>
      <c r="I53" s="102"/>
      <c r="J53" s="102"/>
      <c r="K53" s="76"/>
      <c r="L53" s="86" t="s">
        <v>343</v>
      </c>
      <c r="M53" s="87">
        <f>COUNTIF($J54:$J59,L53)/COUNTA($J54:$J59)</f>
        <v>0.16666666666666666</v>
      </c>
      <c r="N53" s="88" t="s">
        <v>344</v>
      </c>
      <c r="O53" s="87">
        <f>COUNTIF($J54:$J59,N53)/COUNTA($J54:$J59)</f>
        <v>0.33333333333333331</v>
      </c>
      <c r="P53" s="89" t="s">
        <v>345</v>
      </c>
      <c r="Q53" s="87">
        <f>COUNTIF($J54:$J59,P53)/COUNTA($J54:$J59)</f>
        <v>0.33333333333333331</v>
      </c>
      <c r="R53" s="90" t="s">
        <v>346</v>
      </c>
      <c r="S53" s="87">
        <f>COUNTIF($J54:$J59,R53)/COUNTA($J54:$J59)</f>
        <v>0.16666666666666666</v>
      </c>
    </row>
    <row r="54" spans="1:19" ht="15">
      <c r="A54" s="92" t="s">
        <v>322</v>
      </c>
      <c r="B54" s="93" t="str">
        <f t="shared" ref="B54:B59" si="10">A54&amp;"-SF"&amp;(K54+1)</f>
        <v>C06-SF1</v>
      </c>
      <c r="C54" s="111" t="s">
        <v>121</v>
      </c>
      <c r="D54" s="112"/>
      <c r="E54" s="112" t="s">
        <v>28</v>
      </c>
      <c r="F54" s="93"/>
      <c r="G54" s="93"/>
      <c r="H54" s="93" t="s">
        <v>347</v>
      </c>
      <c r="I54" s="93" t="str">
        <f>IF(H54=Paramètres!$D$2, IF(COUNTIF(Paramètres!$C$2:$C$3, G54) &gt; 0,Paramètres!$B$2, IF(COUNTIF(Paramètres!$C$2:$C$3, F54) &gt; 0,Paramètres!$B$4, IF(COUNTIF(Paramètres!$C$2:$C$3, E54) &gt; 0,Paramètres!$B$3, IF(COUNTIF(Paramètres!$C$2:$C$3, D54) &gt; 0,Paramètres!$B$5,"")))),"")</f>
        <v>Socle technique</v>
      </c>
      <c r="J54" s="95" t="s">
        <v>343</v>
      </c>
      <c r="K54" s="76">
        <v>0</v>
      </c>
    </row>
    <row r="55" spans="1:19" ht="26.25">
      <c r="A55" s="92" t="s">
        <v>322</v>
      </c>
      <c r="B55" s="93" t="str">
        <f t="shared" si="10"/>
        <v>C06-SF2</v>
      </c>
      <c r="C55" s="111" t="s">
        <v>123</v>
      </c>
      <c r="D55" s="112"/>
      <c r="E55" s="112" t="s">
        <v>28</v>
      </c>
      <c r="F55" s="93"/>
      <c r="G55" s="93"/>
      <c r="H55" s="93"/>
      <c r="I55" s="93" t="str">
        <f>IF(H55=Paramètres!$D$2, IF(COUNTIF(Paramètres!$C$2:$C$3, G55) &gt; 0,Paramètres!$B$2, IF(COUNTIF(Paramètres!$C$2:$C$3, F55) &gt; 0,Paramètres!$B$4, IF(COUNTIF(Paramètres!$C$2:$C$3, E55) &gt; 0,Paramètres!$B$3, IF(COUNTIF(Paramètres!$C$2:$C$3, D55) &gt; 0,Paramètres!$B$5,"")))),"")</f>
        <v/>
      </c>
      <c r="J55" s="108" t="s">
        <v>344</v>
      </c>
      <c r="K55" s="76">
        <f t="shared" ref="K55:K58" si="11">K54+1</f>
        <v>1</v>
      </c>
    </row>
    <row r="56" spans="1:19" ht="15">
      <c r="A56" s="92" t="s">
        <v>322</v>
      </c>
      <c r="B56" s="93" t="str">
        <f t="shared" si="10"/>
        <v>C06-SF3</v>
      </c>
      <c r="C56" s="111" t="s">
        <v>125</v>
      </c>
      <c r="D56" s="112"/>
      <c r="E56" s="112" t="s">
        <v>28</v>
      </c>
      <c r="F56" s="93"/>
      <c r="G56" s="93"/>
      <c r="H56" s="93" t="s">
        <v>347</v>
      </c>
      <c r="I56" s="93" t="str">
        <f>IF(H56=Paramètres!$D$2, IF(COUNTIF(Paramètres!$C$2:$C$3, G56) &gt; 0,Paramètres!$B$2, IF(COUNTIF(Paramètres!$C$2:$C$3, F56) &gt; 0,Paramètres!$B$4, IF(COUNTIF(Paramètres!$C$2:$C$3, E56) &gt; 0,Paramètres!$B$3, IF(COUNTIF(Paramètres!$C$2:$C$3, D56) &gt; 0,Paramètres!$B$5,"")))),"")</f>
        <v>Socle technique</v>
      </c>
      <c r="J56" s="108" t="s">
        <v>344</v>
      </c>
      <c r="K56" s="76">
        <f t="shared" si="11"/>
        <v>2</v>
      </c>
    </row>
    <row r="57" spans="1:19" ht="26.25">
      <c r="A57" s="92" t="s">
        <v>322</v>
      </c>
      <c r="B57" s="93" t="str">
        <f t="shared" si="10"/>
        <v>C06-SF4</v>
      </c>
      <c r="C57" s="111" t="s">
        <v>127</v>
      </c>
      <c r="D57" s="112"/>
      <c r="E57" s="112" t="s">
        <v>28</v>
      </c>
      <c r="F57" s="93"/>
      <c r="G57" s="93"/>
      <c r="H57" s="93" t="s">
        <v>347</v>
      </c>
      <c r="I57" s="93" t="str">
        <f>IF(H57=Paramètres!$D$2, IF(COUNTIF(Paramètres!$C$2:$C$3, G57) &gt; 0,Paramètres!$B$2, IF(COUNTIF(Paramètres!$C$2:$C$3, F57) &gt; 0,Paramètres!$B$4, IF(COUNTIF(Paramètres!$C$2:$C$3, E57) &gt; 0,Paramètres!$B$3, IF(COUNTIF(Paramètres!$C$2:$C$3, D57) &gt; 0,Paramètres!$B$5,"")))),"")</f>
        <v>Socle technique</v>
      </c>
      <c r="J57" s="104" t="s">
        <v>345</v>
      </c>
      <c r="K57" s="76">
        <f t="shared" si="11"/>
        <v>3</v>
      </c>
    </row>
    <row r="58" spans="1:19" ht="15">
      <c r="A58" s="92" t="s">
        <v>322</v>
      </c>
      <c r="B58" s="93" t="str">
        <f t="shared" si="10"/>
        <v>C06-SF5</v>
      </c>
      <c r="C58" s="111" t="s">
        <v>129</v>
      </c>
      <c r="D58" s="112"/>
      <c r="E58" s="112" t="s">
        <v>28</v>
      </c>
      <c r="F58" s="93"/>
      <c r="G58" s="93"/>
      <c r="H58" s="93"/>
      <c r="I58" s="93" t="str">
        <f>IF(H58=Paramètres!$D$2, IF(COUNTIF(Paramètres!$C$2:$C$3, G58) &gt; 0,Paramètres!$B$2, IF(COUNTIF(Paramètres!$C$2:$C$3, F58) &gt; 0,Paramètres!$B$4, IF(COUNTIF(Paramètres!$C$2:$C$3, E58) &gt; 0,Paramètres!$B$3, IF(COUNTIF(Paramètres!$C$2:$C$3, D58) &gt; 0,Paramètres!$B$5,"")))),"")</f>
        <v/>
      </c>
      <c r="J58" s="109" t="s">
        <v>346</v>
      </c>
      <c r="K58" s="76">
        <f t="shared" si="11"/>
        <v>4</v>
      </c>
    </row>
    <row r="59" spans="1:19" ht="26.25">
      <c r="A59" s="92" t="s">
        <v>322</v>
      </c>
      <c r="B59" s="93" t="str">
        <f t="shared" si="10"/>
        <v>C06-SF6</v>
      </c>
      <c r="C59" s="79" t="s">
        <v>131</v>
      </c>
      <c r="D59" s="112"/>
      <c r="E59" s="112" t="s">
        <v>28</v>
      </c>
      <c r="F59" s="93"/>
      <c r="G59" s="93"/>
      <c r="H59" s="93"/>
      <c r="I59" s="93" t="str">
        <f>IF(H59=Paramètres!$D$2, IF(COUNTIF(Paramètres!$C$2:$C$3, G59) &gt; 0,Paramètres!$B$2, IF(COUNTIF(Paramètres!$C$2:$C$3, F59) &gt; 0,Paramètres!$B$4, IF(COUNTIF(Paramètres!$C$2:$C$3, E59) &gt; 0,Paramètres!$B$3, IF(COUNTIF(Paramètres!$C$2:$C$3, D59) &gt; 0,Paramètres!$B$5,"")))),"")</f>
        <v/>
      </c>
      <c r="J59" s="104" t="s">
        <v>345</v>
      </c>
      <c r="K59" s="76">
        <v>5</v>
      </c>
    </row>
    <row r="60" spans="1:19" ht="15">
      <c r="A60" s="101" t="s">
        <v>323</v>
      </c>
      <c r="B60" s="82" t="s">
        <v>132</v>
      </c>
      <c r="C60" s="83"/>
      <c r="D60" s="102"/>
      <c r="E60" s="102"/>
      <c r="F60" s="102"/>
      <c r="G60" s="102"/>
      <c r="H60" s="102"/>
      <c r="I60" s="102"/>
      <c r="J60" s="102"/>
      <c r="K60" s="76"/>
      <c r="L60" s="86" t="s">
        <v>343</v>
      </c>
      <c r="M60" s="87">
        <f>COUNTIF($J61:$J66,L60)/COUNTA($J61:$J66)</f>
        <v>0.5</v>
      </c>
      <c r="N60" s="88" t="s">
        <v>344</v>
      </c>
      <c r="O60" s="87">
        <f>COUNTIF($J61:$J66,N60)/COUNTA($J61:$J66)</f>
        <v>0.5</v>
      </c>
      <c r="P60" s="89" t="s">
        <v>345</v>
      </c>
      <c r="Q60" s="87">
        <f>COUNTIF($J61:$J66,P60)/COUNTA($J61:$J66)</f>
        <v>0</v>
      </c>
      <c r="R60" s="90" t="s">
        <v>346</v>
      </c>
      <c r="S60" s="87">
        <f>COUNTIF($J61:$J66,R60)/COUNTA($J61:$J66)</f>
        <v>0</v>
      </c>
    </row>
    <row r="61" spans="1:19" ht="15">
      <c r="A61" s="92" t="s">
        <v>323</v>
      </c>
      <c r="B61" s="93" t="str">
        <f t="shared" ref="B61:B66" si="12">A61&amp;"-SF"&amp;(K61+1)</f>
        <v>C07-SF1</v>
      </c>
      <c r="C61" s="111" t="s">
        <v>134</v>
      </c>
      <c r="D61" s="112"/>
      <c r="E61" s="112" t="s">
        <v>28</v>
      </c>
      <c r="F61" s="93"/>
      <c r="G61" s="93"/>
      <c r="H61" s="93" t="s">
        <v>347</v>
      </c>
      <c r="I61" s="93" t="str">
        <f>IF(H61=Paramètres!$D$2, IF(COUNTIF(Paramètres!$C$2:$C$3, G61) &gt; 0,Paramètres!$B$2, IF(COUNTIF(Paramètres!$C$2:$C$3, F61) &gt; 0,Paramètres!$B$4, IF(COUNTIF(Paramètres!$C$2:$C$3, E61) &gt; 0,Paramètres!$B$3, IF(COUNTIF(Paramètres!$C$2:$C$3, D61) &gt; 0,Paramètres!$B$5,"")))),"")</f>
        <v>Socle technique</v>
      </c>
      <c r="J61" s="95" t="s">
        <v>343</v>
      </c>
      <c r="K61" s="76">
        <v>0</v>
      </c>
    </row>
    <row r="62" spans="1:19" ht="15">
      <c r="A62" s="92" t="s">
        <v>323</v>
      </c>
      <c r="B62" s="93" t="str">
        <f t="shared" si="12"/>
        <v>C07-SF2</v>
      </c>
      <c r="C62" s="111" t="s">
        <v>136</v>
      </c>
      <c r="D62" s="112"/>
      <c r="E62" s="112" t="s">
        <v>28</v>
      </c>
      <c r="F62" s="93"/>
      <c r="G62" s="93"/>
      <c r="H62" s="93" t="s">
        <v>347</v>
      </c>
      <c r="I62" s="93" t="str">
        <f>IF(H62=Paramètres!$D$2, IF(COUNTIF(Paramètres!$C$2:$C$3, G62) &gt; 0,Paramètres!$B$2, IF(COUNTIF(Paramètres!$C$2:$C$3, F62) &gt; 0,Paramètres!$B$4, IF(COUNTIF(Paramètres!$C$2:$C$3, E62) &gt; 0,Paramètres!$B$3, IF(COUNTIF(Paramètres!$C$2:$C$3, D62) &gt; 0,Paramètres!$B$5,"")))),"")</f>
        <v>Socle technique</v>
      </c>
      <c r="J62" s="95" t="s">
        <v>343</v>
      </c>
      <c r="K62" s="76">
        <f t="shared" ref="K62:K66" si="13">K61+1</f>
        <v>1</v>
      </c>
    </row>
    <row r="63" spans="1:19" ht="15">
      <c r="A63" s="92" t="s">
        <v>323</v>
      </c>
      <c r="B63" s="93" t="str">
        <f t="shared" si="12"/>
        <v>C07-SF3</v>
      </c>
      <c r="C63" s="111" t="s">
        <v>138</v>
      </c>
      <c r="D63" s="93"/>
      <c r="E63" s="93"/>
      <c r="F63" s="93"/>
      <c r="G63" s="93" t="s">
        <v>28</v>
      </c>
      <c r="H63" s="93" t="s">
        <v>347</v>
      </c>
      <c r="I63" s="93" t="str">
        <f>IF(H63=Paramètres!$D$2, IF(COUNTIF(Paramètres!$C$2:$C$3, G63) &gt; 0,Paramètres!$B$2, IF(COUNTIF(Paramètres!$C$2:$C$3, F63) &gt; 0,Paramètres!$B$4, IF(COUNTIF(Paramètres!$C$2:$C$3, E63) &gt; 0,Paramètres!$B$3, IF(COUNTIF(Paramètres!$C$2:$C$3, D63) &gt; 0,Paramètres!$B$5,"")))),"")</f>
        <v>Socle commun</v>
      </c>
      <c r="J63" s="95" t="s">
        <v>343</v>
      </c>
      <c r="K63" s="76">
        <f t="shared" si="13"/>
        <v>2</v>
      </c>
    </row>
    <row r="64" spans="1:19" ht="26.25">
      <c r="A64" s="92" t="s">
        <v>323</v>
      </c>
      <c r="B64" s="93" t="str">
        <f t="shared" si="12"/>
        <v>C07-SF4</v>
      </c>
      <c r="C64" s="113" t="s">
        <v>140</v>
      </c>
      <c r="D64" s="112"/>
      <c r="E64" s="112" t="s">
        <v>28</v>
      </c>
      <c r="F64" s="93"/>
      <c r="G64" s="93"/>
      <c r="H64" s="93" t="s">
        <v>347</v>
      </c>
      <c r="I64" s="93" t="str">
        <f>IF(H64=Paramètres!$D$2, IF(COUNTIF(Paramètres!$C$2:$C$3, G64) &gt; 0,Paramètres!$B$2, IF(COUNTIF(Paramètres!$C$2:$C$3, F64) &gt; 0,Paramètres!$B$4, IF(COUNTIF(Paramètres!$C$2:$C$3, E64) &gt; 0,Paramètres!$B$3, IF(COUNTIF(Paramètres!$C$2:$C$3, D64) &gt; 0,Paramètres!$B$5,"")))),"")</f>
        <v>Socle technique</v>
      </c>
      <c r="J64" s="108" t="s">
        <v>344</v>
      </c>
      <c r="K64" s="76">
        <f t="shared" si="13"/>
        <v>3</v>
      </c>
    </row>
    <row r="65" spans="1:19" ht="26.25">
      <c r="A65" s="92" t="s">
        <v>323</v>
      </c>
      <c r="B65" s="93" t="str">
        <f t="shared" si="12"/>
        <v>C07-SF5</v>
      </c>
      <c r="C65" s="98" t="s">
        <v>142</v>
      </c>
      <c r="D65" s="112"/>
      <c r="E65" s="112" t="s">
        <v>28</v>
      </c>
      <c r="F65" s="93"/>
      <c r="G65" s="93"/>
      <c r="H65" s="93"/>
      <c r="I65" s="93" t="str">
        <f>IF(H65=Paramètres!$D$2, IF(COUNTIF(Paramètres!$C$2:$C$3, G65) &gt; 0,Paramètres!$B$2, IF(COUNTIF(Paramètres!$C$2:$C$3, F65) &gt; 0,Paramètres!$B$4, IF(COUNTIF(Paramètres!$C$2:$C$3, E65) &gt; 0,Paramètres!$B$3, IF(COUNTIF(Paramètres!$C$2:$C$3, D65) &gt; 0,Paramètres!$B$5,"")))),"")</f>
        <v/>
      </c>
      <c r="J65" s="108" t="s">
        <v>344</v>
      </c>
      <c r="K65" s="76">
        <f t="shared" si="13"/>
        <v>4</v>
      </c>
    </row>
    <row r="66" spans="1:19" ht="15">
      <c r="A66" s="92" t="s">
        <v>323</v>
      </c>
      <c r="B66" s="93" t="str">
        <f t="shared" si="12"/>
        <v>C07-SF6</v>
      </c>
      <c r="C66" s="113" t="s">
        <v>144</v>
      </c>
      <c r="D66" s="112"/>
      <c r="E66" s="112" t="s">
        <v>28</v>
      </c>
      <c r="F66" s="93"/>
      <c r="G66" s="93"/>
      <c r="H66" s="93"/>
      <c r="I66" s="93" t="str">
        <f>IF(H66=Paramètres!$D$2, IF(COUNTIF(Paramètres!$C$2:$C$3, G66) &gt; 0,Paramètres!$B$2, IF(COUNTIF(Paramètres!$C$2:$C$3, F66) &gt; 0,Paramètres!$B$4, IF(COUNTIF(Paramètres!$C$2:$C$3, E66) &gt; 0,Paramètres!$B$3, IF(COUNTIF(Paramètres!$C$2:$C$3, D66) &gt; 0,Paramètres!$B$5,"")))),"")</f>
        <v/>
      </c>
      <c r="J66" s="108" t="s">
        <v>344</v>
      </c>
      <c r="K66" s="76">
        <f t="shared" si="13"/>
        <v>5</v>
      </c>
    </row>
    <row r="67" spans="1:19" ht="15">
      <c r="A67" s="101" t="s">
        <v>324</v>
      </c>
      <c r="B67" s="82" t="s">
        <v>145</v>
      </c>
      <c r="C67" s="83"/>
      <c r="D67" s="102"/>
      <c r="E67" s="102"/>
      <c r="F67" s="102"/>
      <c r="G67" s="102"/>
      <c r="H67" s="102"/>
      <c r="I67" s="102"/>
      <c r="J67" s="102"/>
      <c r="K67" s="76"/>
      <c r="L67" s="86" t="s">
        <v>343</v>
      </c>
      <c r="M67" s="87">
        <f>COUNTIF($J68:$J77,L67)/COUNTA($J68:$J77)</f>
        <v>0</v>
      </c>
      <c r="N67" s="88" t="s">
        <v>344</v>
      </c>
      <c r="O67" s="87">
        <f>COUNTIF($J68:$J77,N67)/COUNTA($J68:$J77)</f>
        <v>0.6</v>
      </c>
      <c r="P67" s="89" t="s">
        <v>345</v>
      </c>
      <c r="Q67" s="87">
        <f>COUNTIF($J68:$J77,P67)/COUNTA($J68:$J77)</f>
        <v>0.2</v>
      </c>
      <c r="R67" s="90" t="s">
        <v>346</v>
      </c>
      <c r="S67" s="87">
        <f>COUNTIF($J68:$J77,R67)/COUNTA($J68:$J77)</f>
        <v>0.2</v>
      </c>
    </row>
    <row r="68" spans="1:19" ht="15">
      <c r="A68" s="92" t="s">
        <v>324</v>
      </c>
      <c r="B68" s="93" t="str">
        <f t="shared" ref="B68:B77" si="14">A68&amp;"-SF"&amp;(K68+1)</f>
        <v>C08-SF1</v>
      </c>
      <c r="C68" s="111" t="s">
        <v>147</v>
      </c>
      <c r="D68" s="112"/>
      <c r="E68" s="112" t="s">
        <v>28</v>
      </c>
      <c r="F68" s="93"/>
      <c r="G68" s="93"/>
      <c r="H68" s="93" t="s">
        <v>347</v>
      </c>
      <c r="I68" s="93" t="str">
        <f>IF(H68=Paramètres!$D$2, IF(COUNTIF(Paramètres!$C$2:$C$3, G68) &gt; 0,Paramètres!$B$2, IF(COUNTIF(Paramètres!$C$2:$C$3, F68) &gt; 0,Paramètres!$B$4, IF(COUNTIF(Paramètres!$C$2:$C$3, E68) &gt; 0,Paramètres!$B$3, IF(COUNTIF(Paramètres!$C$2:$C$3, D68) &gt; 0,Paramètres!$B$5,"")))),"")</f>
        <v>Socle technique</v>
      </c>
      <c r="J68" s="108" t="s">
        <v>344</v>
      </c>
      <c r="K68" s="76">
        <v>0</v>
      </c>
    </row>
    <row r="69" spans="1:19" ht="15">
      <c r="A69" s="92" t="s">
        <v>324</v>
      </c>
      <c r="B69" s="93" t="str">
        <f t="shared" si="14"/>
        <v>C08-SF2</v>
      </c>
      <c r="C69" s="111" t="s">
        <v>149</v>
      </c>
      <c r="D69" s="112"/>
      <c r="E69" s="112" t="s">
        <v>28</v>
      </c>
      <c r="F69" s="93"/>
      <c r="G69" s="93"/>
      <c r="H69" s="93" t="s">
        <v>347</v>
      </c>
      <c r="I69" s="93" t="str">
        <f>IF(H69=Paramètres!$D$2, IF(COUNTIF(Paramètres!$C$2:$C$3, G69) &gt; 0,Paramètres!$B$2, IF(COUNTIF(Paramètres!$C$2:$C$3, F69) &gt; 0,Paramètres!$B$4, IF(COUNTIF(Paramètres!$C$2:$C$3, E69) &gt; 0,Paramètres!$B$3, IF(COUNTIF(Paramètres!$C$2:$C$3, D69) &gt; 0,Paramètres!$B$5,"")))),"")</f>
        <v>Socle technique</v>
      </c>
      <c r="J69" s="108" t="s">
        <v>344</v>
      </c>
      <c r="K69" s="76">
        <f t="shared" ref="K69:K77" si="15">K68+1</f>
        <v>1</v>
      </c>
    </row>
    <row r="70" spans="1:19" ht="15">
      <c r="A70" s="92" t="s">
        <v>324</v>
      </c>
      <c r="B70" s="93" t="str">
        <f t="shared" si="14"/>
        <v>C08-SF3</v>
      </c>
      <c r="C70" s="111" t="s">
        <v>151</v>
      </c>
      <c r="D70" s="112"/>
      <c r="E70" s="112" t="s">
        <v>28</v>
      </c>
      <c r="F70" s="93"/>
      <c r="G70" s="93"/>
      <c r="H70" s="93" t="s">
        <v>347</v>
      </c>
      <c r="I70" s="93" t="str">
        <f>IF(H70=Paramètres!$D$2, IF(COUNTIF(Paramètres!$C$2:$C$3, G70) &gt; 0,Paramètres!$B$2, IF(COUNTIF(Paramètres!$C$2:$C$3, F70) &gt; 0,Paramètres!$B$4, IF(COUNTIF(Paramètres!$C$2:$C$3, E70) &gt; 0,Paramètres!$B$3, IF(COUNTIF(Paramètres!$C$2:$C$3, D70) &gt; 0,Paramètres!$B$5,"")))),"")</f>
        <v>Socle technique</v>
      </c>
      <c r="J70" s="108" t="s">
        <v>344</v>
      </c>
      <c r="K70" s="76">
        <f t="shared" si="15"/>
        <v>2</v>
      </c>
    </row>
    <row r="71" spans="1:19" ht="15">
      <c r="A71" s="92" t="s">
        <v>324</v>
      </c>
      <c r="B71" s="93" t="str">
        <f t="shared" si="14"/>
        <v>C08-SF4</v>
      </c>
      <c r="C71" s="111" t="s">
        <v>153</v>
      </c>
      <c r="D71" s="112"/>
      <c r="E71" s="112" t="s">
        <v>28</v>
      </c>
      <c r="F71" s="93"/>
      <c r="G71" s="93"/>
      <c r="H71" s="93"/>
      <c r="I71" s="93" t="str">
        <f>IF(H71=Paramètres!$D$2, IF(COUNTIF(Paramètres!$C$2:$C$3, G71) &gt; 0,Paramètres!$B$2, IF(COUNTIF(Paramètres!$C$2:$C$3, F71) &gt; 0,Paramètres!$B$4, IF(COUNTIF(Paramètres!$C$2:$C$3, E71) &gt; 0,Paramètres!$B$3, IF(COUNTIF(Paramètres!$C$2:$C$3, D71) &gt; 0,Paramètres!$B$5,"")))),"")</f>
        <v/>
      </c>
      <c r="J71" s="108" t="s">
        <v>344</v>
      </c>
      <c r="K71" s="76">
        <f t="shared" si="15"/>
        <v>3</v>
      </c>
    </row>
    <row r="72" spans="1:19" ht="15">
      <c r="A72" s="92" t="s">
        <v>324</v>
      </c>
      <c r="B72" s="93" t="str">
        <f t="shared" si="14"/>
        <v>C08-SF5</v>
      </c>
      <c r="C72" s="111" t="s">
        <v>155</v>
      </c>
      <c r="D72" s="112"/>
      <c r="E72" s="112" t="s">
        <v>28</v>
      </c>
      <c r="F72" s="93"/>
      <c r="G72" s="93"/>
      <c r="H72" s="93"/>
      <c r="I72" s="93" t="str">
        <f>IF(H72=Paramètres!$D$2, IF(COUNTIF(Paramètres!$C$2:$C$3, G72) &gt; 0,Paramètres!$B$2, IF(COUNTIF(Paramètres!$C$2:$C$3, F72) &gt; 0,Paramètres!$B$4, IF(COUNTIF(Paramètres!$C$2:$C$3, E72) &gt; 0,Paramètres!$B$3, IF(COUNTIF(Paramètres!$C$2:$C$3, D72) &gt; 0,Paramètres!$B$5,"")))),"")</f>
        <v/>
      </c>
      <c r="J72" s="108" t="s">
        <v>344</v>
      </c>
      <c r="K72" s="76">
        <f t="shared" si="15"/>
        <v>4</v>
      </c>
    </row>
    <row r="73" spans="1:19" ht="39">
      <c r="A73" s="92" t="s">
        <v>324</v>
      </c>
      <c r="B73" s="93" t="str">
        <f t="shared" si="14"/>
        <v>C08-SF6</v>
      </c>
      <c r="C73" s="111" t="s">
        <v>157</v>
      </c>
      <c r="D73" s="112"/>
      <c r="E73" s="112"/>
      <c r="F73" s="93"/>
      <c r="G73" s="93" t="s">
        <v>28</v>
      </c>
      <c r="H73" s="93"/>
      <c r="I73" s="93" t="str">
        <f>IF(H73=Paramètres!$D$2, IF(COUNTIF(Paramètres!$C$2:$C$3, G73) &gt; 0,Paramètres!$B$2, IF(COUNTIF(Paramètres!$C$2:$C$3, F73) &gt; 0,Paramètres!$B$4, IF(COUNTIF(Paramètres!$C$2:$C$3, E73) &gt; 0,Paramètres!$B$3, IF(COUNTIF(Paramètres!$C$2:$C$3, D73) &gt; 0,Paramètres!$B$5,"")))),"")</f>
        <v/>
      </c>
      <c r="J73" s="104" t="s">
        <v>345</v>
      </c>
      <c r="K73" s="76">
        <f t="shared" si="15"/>
        <v>5</v>
      </c>
    </row>
    <row r="74" spans="1:19" ht="26.25">
      <c r="A74" s="92" t="s">
        <v>324</v>
      </c>
      <c r="B74" s="93" t="str">
        <f t="shared" si="14"/>
        <v>C08-SF7</v>
      </c>
      <c r="C74" s="111" t="s">
        <v>159</v>
      </c>
      <c r="D74" s="112"/>
      <c r="E74" s="112" t="s">
        <v>28</v>
      </c>
      <c r="F74" s="93"/>
      <c r="G74" s="93"/>
      <c r="H74" s="93"/>
      <c r="I74" s="93" t="str">
        <f>IF(H74=Paramètres!$D$2, IF(COUNTIF(Paramètres!$C$2:$C$3, G74) &gt; 0,Paramètres!$B$2, IF(COUNTIF(Paramètres!$C$2:$C$3, F74) &gt; 0,Paramètres!$B$4, IF(COUNTIF(Paramètres!$C$2:$C$3, E74) &gt; 0,Paramètres!$B$3, IF(COUNTIF(Paramètres!$C$2:$C$3, D74) &gt; 0,Paramètres!$B$5,"")))),"")</f>
        <v/>
      </c>
      <c r="J74" s="104" t="s">
        <v>345</v>
      </c>
      <c r="K74" s="76">
        <f t="shared" si="15"/>
        <v>6</v>
      </c>
    </row>
    <row r="75" spans="1:19" ht="15">
      <c r="A75" s="92" t="s">
        <v>324</v>
      </c>
      <c r="B75" s="93" t="str">
        <f t="shared" si="14"/>
        <v>C08-SF8</v>
      </c>
      <c r="C75" s="111" t="s">
        <v>161</v>
      </c>
      <c r="D75" s="112"/>
      <c r="E75" s="112" t="s">
        <v>28</v>
      </c>
      <c r="F75" s="93"/>
      <c r="G75" s="93"/>
      <c r="H75" s="93" t="s">
        <v>347</v>
      </c>
      <c r="I75" s="93" t="str">
        <f>IF(H75=Paramètres!$D$2, IF(COUNTIF(Paramètres!$C$2:$C$3, G75) &gt; 0,Paramètres!$B$2, IF(COUNTIF(Paramètres!$C$2:$C$3, F75) &gt; 0,Paramètres!$B$4, IF(COUNTIF(Paramètres!$C$2:$C$3, E75) &gt; 0,Paramètres!$B$3, IF(COUNTIF(Paramètres!$C$2:$C$3, D75) &gt; 0,Paramètres!$B$5,"")))),"")</f>
        <v>Socle technique</v>
      </c>
      <c r="J75" s="108" t="s">
        <v>344</v>
      </c>
      <c r="K75" s="76">
        <f t="shared" si="15"/>
        <v>7</v>
      </c>
    </row>
    <row r="76" spans="1:19" ht="15">
      <c r="A76" s="92" t="s">
        <v>324</v>
      </c>
      <c r="B76" s="93" t="str">
        <f t="shared" si="14"/>
        <v>C08-SF9</v>
      </c>
      <c r="C76" s="111" t="s">
        <v>163</v>
      </c>
      <c r="D76" s="112"/>
      <c r="E76" s="112" t="s">
        <v>28</v>
      </c>
      <c r="F76" s="93"/>
      <c r="G76" s="93"/>
      <c r="H76" s="93" t="s">
        <v>347</v>
      </c>
      <c r="I76" s="93" t="str">
        <f>IF(H76=Paramètres!$D$2, IF(COUNTIF(Paramètres!$C$2:$C$3, G76) &gt; 0,Paramètres!$B$2, IF(COUNTIF(Paramètres!$C$2:$C$3, F76) &gt; 0,Paramètres!$B$4, IF(COUNTIF(Paramètres!$C$2:$C$3, E76) &gt; 0,Paramètres!$B$3, IF(COUNTIF(Paramètres!$C$2:$C$3, D76) &gt; 0,Paramètres!$B$5,"")))),"")</f>
        <v>Socle technique</v>
      </c>
      <c r="J76" s="109" t="s">
        <v>346</v>
      </c>
      <c r="K76" s="76">
        <f>K75+1</f>
        <v>8</v>
      </c>
    </row>
    <row r="77" spans="1:19" ht="15">
      <c r="A77" s="92" t="s">
        <v>324</v>
      </c>
      <c r="B77" s="93" t="str">
        <f t="shared" si="14"/>
        <v>C08-SF10</v>
      </c>
      <c r="C77" s="111" t="s">
        <v>165</v>
      </c>
      <c r="D77" s="112"/>
      <c r="E77" s="112" t="s">
        <v>28</v>
      </c>
      <c r="F77" s="93"/>
      <c r="G77" s="93"/>
      <c r="H77" s="93"/>
      <c r="I77" s="93" t="str">
        <f>IF(H77=Paramètres!$D$2, IF(COUNTIF(Paramètres!$C$2:$C$3, G77) &gt; 0,Paramètres!$B$2, IF(COUNTIF(Paramètres!$C$2:$C$3, F77) &gt; 0,Paramètres!$B$4, IF(COUNTIF(Paramètres!$C$2:$C$3, E77) &gt; 0,Paramètres!$B$3, IF(COUNTIF(Paramètres!$C$2:$C$3, D77) &gt; 0,Paramètres!$B$5,"")))),"")</f>
        <v/>
      </c>
      <c r="J77" s="109" t="s">
        <v>346</v>
      </c>
      <c r="K77" s="76">
        <f t="shared" si="15"/>
        <v>9</v>
      </c>
    </row>
    <row r="78" spans="1:19" ht="15">
      <c r="A78" s="101" t="s">
        <v>325</v>
      </c>
      <c r="B78" s="82" t="s">
        <v>166</v>
      </c>
      <c r="C78" s="83"/>
      <c r="D78" s="102"/>
      <c r="E78" s="102"/>
      <c r="F78" s="102"/>
      <c r="G78" s="102"/>
      <c r="H78" s="102"/>
      <c r="I78" s="102"/>
      <c r="J78" s="102"/>
      <c r="K78" s="76"/>
      <c r="L78" s="86" t="s">
        <v>343</v>
      </c>
      <c r="M78" s="87">
        <f>COUNTIF($J79:$J88,L78)/COUNTA($J79:$J88)</f>
        <v>0</v>
      </c>
      <c r="N78" s="88" t="s">
        <v>344</v>
      </c>
      <c r="O78" s="87">
        <f>COUNTIF($J79:$J88,N78)/COUNTA($J79:$J88)</f>
        <v>0.2</v>
      </c>
      <c r="P78" s="89" t="s">
        <v>345</v>
      </c>
      <c r="Q78" s="87">
        <f>COUNTIF($J79:$J88,P78)/COUNTA($J79:$J88)</f>
        <v>0.1</v>
      </c>
      <c r="R78" s="90" t="s">
        <v>346</v>
      </c>
      <c r="S78" s="87">
        <f>COUNTIF($J79:$J88,R78)/COUNTA($J79:$J88)</f>
        <v>0.7</v>
      </c>
    </row>
    <row r="79" spans="1:19" ht="38.25">
      <c r="A79" s="92" t="s">
        <v>325</v>
      </c>
      <c r="B79" s="93" t="str">
        <f t="shared" ref="B79:B88" si="16">A79&amp;"-SF"&amp;(K79+1)</f>
        <v>C09-SF1</v>
      </c>
      <c r="C79" s="114" t="s">
        <v>168</v>
      </c>
      <c r="D79" s="112"/>
      <c r="E79" s="112" t="s">
        <v>28</v>
      </c>
      <c r="F79" s="93"/>
      <c r="G79" s="93"/>
      <c r="H79" s="93" t="s">
        <v>347</v>
      </c>
      <c r="I79" s="93" t="str">
        <f>IF(H79=Paramètres!$D$2, IF(COUNTIF(Paramètres!$C$2:$C$3, G79) &gt; 0,Paramètres!$B$2, IF(COUNTIF(Paramètres!$C$2:$C$3, F79) &gt; 0,Paramètres!$B$4, IF(COUNTIF(Paramètres!$C$2:$C$3, E79) &gt; 0,Paramètres!$B$3, IF(COUNTIF(Paramètres!$C$2:$C$3, D79) &gt; 0,Paramètres!$B$5,"")))),"")</f>
        <v>Socle technique</v>
      </c>
      <c r="J79" s="109" t="s">
        <v>346</v>
      </c>
      <c r="K79" s="76">
        <v>0</v>
      </c>
    </row>
    <row r="80" spans="1:19" ht="26.25">
      <c r="A80" s="92" t="s">
        <v>325</v>
      </c>
      <c r="B80" s="93" t="str">
        <f t="shared" si="16"/>
        <v>C09-SF2</v>
      </c>
      <c r="C80" s="111" t="s">
        <v>170</v>
      </c>
      <c r="D80" s="112"/>
      <c r="E80" s="112" t="s">
        <v>28</v>
      </c>
      <c r="F80" s="93"/>
      <c r="G80" s="93"/>
      <c r="H80" s="93" t="s">
        <v>347</v>
      </c>
      <c r="I80" s="93" t="str">
        <f>IF(H80=Paramètres!$D$2, IF(COUNTIF(Paramètres!$C$2:$C$3, G80) &gt; 0,Paramètres!$B$2, IF(COUNTIF(Paramètres!$C$2:$C$3, F80) &gt; 0,Paramètres!$B$4, IF(COUNTIF(Paramètres!$C$2:$C$3, E80) &gt; 0,Paramètres!$B$3, IF(COUNTIF(Paramètres!$C$2:$C$3, D80) &gt; 0,Paramètres!$B$5,"")))),"")</f>
        <v>Socle technique</v>
      </c>
      <c r="J80" s="108" t="s">
        <v>344</v>
      </c>
      <c r="K80" s="76">
        <f t="shared" ref="K80:K88" si="17">K79+1</f>
        <v>1</v>
      </c>
    </row>
    <row r="81" spans="1:19" ht="15">
      <c r="A81" s="92" t="s">
        <v>325</v>
      </c>
      <c r="B81" s="93" t="str">
        <f t="shared" si="16"/>
        <v>C09-SF3</v>
      </c>
      <c r="C81" s="111" t="s">
        <v>172</v>
      </c>
      <c r="D81" s="112"/>
      <c r="E81" s="112" t="s">
        <v>28</v>
      </c>
      <c r="F81" s="93"/>
      <c r="G81" s="93"/>
      <c r="H81" s="93" t="s">
        <v>347</v>
      </c>
      <c r="I81" s="93" t="str">
        <f>IF(H81=Paramètres!$D$2, IF(COUNTIF(Paramètres!$C$2:$C$3, G81) &gt; 0,Paramètres!$B$2, IF(COUNTIF(Paramètres!$C$2:$C$3, F81) &gt; 0,Paramètres!$B$4, IF(COUNTIF(Paramètres!$C$2:$C$3, E81) &gt; 0,Paramètres!$B$3, IF(COUNTIF(Paramètres!$C$2:$C$3, D81) &gt; 0,Paramètres!$B$5,"")))),"")</f>
        <v>Socle technique</v>
      </c>
      <c r="J81" s="108" t="s">
        <v>344</v>
      </c>
      <c r="K81" s="76">
        <f t="shared" si="17"/>
        <v>2</v>
      </c>
    </row>
    <row r="82" spans="1:19" ht="26.25">
      <c r="A82" s="92" t="s">
        <v>325</v>
      </c>
      <c r="B82" s="93" t="str">
        <f t="shared" si="16"/>
        <v>C09-SF4</v>
      </c>
      <c r="C82" s="111" t="s">
        <v>174</v>
      </c>
      <c r="D82" s="112"/>
      <c r="E82" s="112" t="s">
        <v>28</v>
      </c>
      <c r="F82" s="93"/>
      <c r="G82" s="93"/>
      <c r="H82" s="93"/>
      <c r="I82" s="93" t="str">
        <f>IF(H82=Paramètres!$D$2, IF(COUNTIF(Paramètres!$C$2:$C$3, G82) &gt; 0,Paramètres!$B$2, IF(COUNTIF(Paramètres!$C$2:$C$3, F82) &gt; 0,Paramètres!$B$4, IF(COUNTIF(Paramètres!$C$2:$C$3, E82) &gt; 0,Paramètres!$B$3, IF(COUNTIF(Paramètres!$C$2:$C$3, D82) &gt; 0,Paramètres!$B$5,"")))),"")</f>
        <v/>
      </c>
      <c r="J82" s="109" t="s">
        <v>346</v>
      </c>
      <c r="K82" s="76">
        <f t="shared" si="17"/>
        <v>3</v>
      </c>
    </row>
    <row r="83" spans="1:19" ht="15">
      <c r="A83" s="92" t="s">
        <v>325</v>
      </c>
      <c r="B83" s="93" t="str">
        <f t="shared" si="16"/>
        <v>C09-SF5</v>
      </c>
      <c r="C83" s="111" t="s">
        <v>176</v>
      </c>
      <c r="D83" s="112"/>
      <c r="E83" s="112" t="s">
        <v>28</v>
      </c>
      <c r="F83" s="93"/>
      <c r="G83" s="93"/>
      <c r="H83" s="93"/>
      <c r="I83" s="93" t="str">
        <f>IF(H83=Paramètres!$D$2, IF(COUNTIF(Paramètres!$C$2:$C$3, G83) &gt; 0,Paramètres!$B$2, IF(COUNTIF(Paramètres!$C$2:$C$3, F83) &gt; 0,Paramètres!$B$4, IF(COUNTIF(Paramètres!$C$2:$C$3, E83) &gt; 0,Paramètres!$B$3, IF(COUNTIF(Paramètres!$C$2:$C$3, D83) &gt; 0,Paramètres!$B$5,"")))),"")</f>
        <v/>
      </c>
      <c r="J83" s="109" t="s">
        <v>346</v>
      </c>
      <c r="K83" s="76">
        <f t="shared" si="17"/>
        <v>4</v>
      </c>
    </row>
    <row r="84" spans="1:19" ht="25.5">
      <c r="A84" s="92" t="s">
        <v>325</v>
      </c>
      <c r="B84" s="93" t="str">
        <f t="shared" si="16"/>
        <v>C09-SF6</v>
      </c>
      <c r="C84" s="114" t="s">
        <v>178</v>
      </c>
      <c r="D84" s="112"/>
      <c r="E84" s="112" t="s">
        <v>28</v>
      </c>
      <c r="F84" s="93"/>
      <c r="G84" s="93"/>
      <c r="H84" s="93"/>
      <c r="I84" s="93" t="str">
        <f>IF(H84=Paramètres!$D$2, IF(COUNTIF(Paramètres!$C$2:$C$3, G84) &gt; 0,Paramètres!$B$2, IF(COUNTIF(Paramètres!$C$2:$C$3, F84) &gt; 0,Paramètres!$B$4, IF(COUNTIF(Paramètres!$C$2:$C$3, E84) &gt; 0,Paramètres!$B$3, IF(COUNTIF(Paramètres!$C$2:$C$3, D84) &gt; 0,Paramètres!$B$5,"")))),"")</f>
        <v/>
      </c>
      <c r="J84" s="104" t="s">
        <v>345</v>
      </c>
      <c r="K84" s="76">
        <f t="shared" si="17"/>
        <v>5</v>
      </c>
    </row>
    <row r="85" spans="1:19" ht="26.25">
      <c r="A85" s="92" t="s">
        <v>325</v>
      </c>
      <c r="B85" s="93" t="str">
        <f t="shared" si="16"/>
        <v>C09-SF7</v>
      </c>
      <c r="C85" s="111" t="s">
        <v>180</v>
      </c>
      <c r="D85" s="112"/>
      <c r="E85" s="112" t="s">
        <v>28</v>
      </c>
      <c r="F85" s="93"/>
      <c r="G85" s="93"/>
      <c r="H85" s="93"/>
      <c r="I85" s="93" t="str">
        <f>IF(H85=Paramètres!$D$2, IF(COUNTIF(Paramètres!$C$2:$C$3, G85) &gt; 0,Paramètres!$B$2, IF(COUNTIF(Paramètres!$C$2:$C$3, F85) &gt; 0,Paramètres!$B$4, IF(COUNTIF(Paramètres!$C$2:$C$3, E85) &gt; 0,Paramètres!$B$3, IF(COUNTIF(Paramètres!$C$2:$C$3, D85) &gt; 0,Paramètres!$B$5,"")))),"")</f>
        <v/>
      </c>
      <c r="J85" s="109" t="s">
        <v>346</v>
      </c>
      <c r="K85" s="76">
        <f t="shared" si="17"/>
        <v>6</v>
      </c>
    </row>
    <row r="86" spans="1:19" ht="15">
      <c r="A86" s="92" t="s">
        <v>325</v>
      </c>
      <c r="B86" s="93" t="str">
        <f t="shared" si="16"/>
        <v>C09-SF8</v>
      </c>
      <c r="C86" s="111" t="s">
        <v>182</v>
      </c>
      <c r="D86" s="112"/>
      <c r="E86" s="112" t="s">
        <v>28</v>
      </c>
      <c r="F86" s="93"/>
      <c r="G86" s="93"/>
      <c r="H86" s="93"/>
      <c r="I86" s="93" t="str">
        <f>IF(H86=Paramètres!$D$2, IF(COUNTIF(Paramètres!$C$2:$C$3, G86) &gt; 0,Paramètres!$B$2, IF(COUNTIF(Paramètres!$C$2:$C$3, F86) &gt; 0,Paramètres!$B$4, IF(COUNTIF(Paramètres!$C$2:$C$3, E86) &gt; 0,Paramètres!$B$3, IF(COUNTIF(Paramètres!$C$2:$C$3, D86) &gt; 0,Paramètres!$B$5,"")))),"")</f>
        <v/>
      </c>
      <c r="J86" s="109" t="s">
        <v>346</v>
      </c>
      <c r="K86" s="76">
        <f t="shared" si="17"/>
        <v>7</v>
      </c>
    </row>
    <row r="87" spans="1:19" ht="26.25">
      <c r="A87" s="92" t="s">
        <v>325</v>
      </c>
      <c r="B87" s="93" t="str">
        <f t="shared" si="16"/>
        <v>C09-SF9</v>
      </c>
      <c r="C87" s="111" t="s">
        <v>184</v>
      </c>
      <c r="D87" s="112"/>
      <c r="E87" s="112" t="s">
        <v>28</v>
      </c>
      <c r="F87" s="93"/>
      <c r="G87" s="93"/>
      <c r="H87" s="93"/>
      <c r="I87" s="93" t="str">
        <f>IF(H87=Paramètres!$D$2, IF(COUNTIF(Paramètres!$C$2:$C$3, G87) &gt; 0,Paramètres!$B$2, IF(COUNTIF(Paramètres!$C$2:$C$3, F87) &gt; 0,Paramètres!$B$4, IF(COUNTIF(Paramètres!$C$2:$C$3, E87) &gt; 0,Paramètres!$B$3, IF(COUNTIF(Paramètres!$C$2:$C$3, D87) &gt; 0,Paramètres!$B$5,"")))),"")</f>
        <v/>
      </c>
      <c r="J87" s="109" t="s">
        <v>346</v>
      </c>
      <c r="K87" s="76">
        <f t="shared" si="17"/>
        <v>8</v>
      </c>
    </row>
    <row r="88" spans="1:19" ht="26.25">
      <c r="A88" s="92" t="s">
        <v>325</v>
      </c>
      <c r="B88" s="93" t="str">
        <f t="shared" si="16"/>
        <v>C09-SF10</v>
      </c>
      <c r="C88" s="111" t="s">
        <v>186</v>
      </c>
      <c r="D88" s="112"/>
      <c r="E88" s="112" t="s">
        <v>28</v>
      </c>
      <c r="F88" s="93"/>
      <c r="G88" s="93"/>
      <c r="H88" s="93"/>
      <c r="I88" s="93" t="str">
        <f>IF(H88=Paramètres!$D$2, IF(COUNTIF(Paramètres!$C$2:$C$3, G88) &gt; 0,Paramètres!$B$2, IF(COUNTIF(Paramètres!$C$2:$C$3, F88) &gt; 0,Paramètres!$B$4, IF(COUNTIF(Paramètres!$C$2:$C$3, E88) &gt; 0,Paramètres!$B$3, IF(COUNTIF(Paramètres!$C$2:$C$3, D88) &gt; 0,Paramètres!$B$5,"")))),"")</f>
        <v/>
      </c>
      <c r="J88" s="109" t="s">
        <v>346</v>
      </c>
      <c r="K88" s="76">
        <f t="shared" si="17"/>
        <v>9</v>
      </c>
    </row>
    <row r="89" spans="1:19" ht="15">
      <c r="A89" s="101" t="s">
        <v>326</v>
      </c>
      <c r="B89" s="115" t="s">
        <v>187</v>
      </c>
      <c r="C89" s="83"/>
      <c r="D89" s="102"/>
      <c r="E89" s="102"/>
      <c r="F89" s="102"/>
      <c r="G89" s="102"/>
      <c r="H89" s="102"/>
      <c r="I89" s="102"/>
      <c r="J89" s="102"/>
      <c r="K89" s="76"/>
      <c r="L89" s="86" t="s">
        <v>343</v>
      </c>
      <c r="M89" s="110">
        <f>COUNTIF($J90:$J96,L89)/COUNTA($J90:$J96)</f>
        <v>0.42857142857142855</v>
      </c>
      <c r="N89" s="88" t="s">
        <v>344</v>
      </c>
      <c r="O89" s="110">
        <f>COUNTIF($J90:$J96,N89)/COUNTA($J90:$J96)</f>
        <v>0.2857142857142857</v>
      </c>
      <c r="P89" s="89" t="s">
        <v>345</v>
      </c>
      <c r="Q89" s="110">
        <f>COUNTIF($J90:$J96,P89)/COUNTA($J90:$J96)</f>
        <v>0.2857142857142857</v>
      </c>
      <c r="R89" s="90" t="s">
        <v>346</v>
      </c>
      <c r="S89" s="87">
        <f>COUNTIF($J90:$J96,R89)/COUNTA($J90:$J96)</f>
        <v>0</v>
      </c>
    </row>
    <row r="90" spans="1:19" ht="15">
      <c r="A90" s="92" t="s">
        <v>326</v>
      </c>
      <c r="B90" s="93" t="str">
        <f t="shared" ref="B90:B96" si="18">A90&amp;"-SF"&amp;(K90+1)</f>
        <v>C10-SF1</v>
      </c>
      <c r="C90" s="98" t="s">
        <v>189</v>
      </c>
      <c r="D90" s="112"/>
      <c r="E90" s="112"/>
      <c r="F90" s="93" t="s">
        <v>28</v>
      </c>
      <c r="G90" s="93"/>
      <c r="H90" s="93"/>
      <c r="I90" s="93" t="str">
        <f>IF(H90=Paramètres!$D$2, IF(COUNTIF(Paramètres!$C$2:$C$3, G90) &gt; 0,Paramètres!$B$2, IF(COUNTIF(Paramètres!$C$2:$C$3, F90) &gt; 0,Paramètres!$B$4, IF(COUNTIF(Paramètres!$C$2:$C$3, E90) &gt; 0,Paramètres!$B$3, IF(COUNTIF(Paramètres!$C$2:$C$3, D90) &gt; 0,Paramètres!$B$5,"")))),"")</f>
        <v/>
      </c>
      <c r="J90" s="95" t="s">
        <v>343</v>
      </c>
      <c r="K90" s="76">
        <v>0</v>
      </c>
    </row>
    <row r="91" spans="1:19" ht="15">
      <c r="A91" s="92" t="s">
        <v>326</v>
      </c>
      <c r="B91" s="93" t="str">
        <f t="shared" si="18"/>
        <v>C10-SF2</v>
      </c>
      <c r="C91" s="98" t="s">
        <v>191</v>
      </c>
      <c r="D91" s="112"/>
      <c r="E91" s="112"/>
      <c r="F91" s="93" t="s">
        <v>28</v>
      </c>
      <c r="G91" s="93"/>
      <c r="H91" s="93"/>
      <c r="I91" s="93" t="str">
        <f>IF(H91=Paramètres!$D$2, IF(COUNTIF(Paramètres!$C$2:$C$3, G91) &gt; 0,Paramètres!$B$2, IF(COUNTIF(Paramètres!$C$2:$C$3, F91) &gt; 0,Paramètres!$B$4, IF(COUNTIF(Paramètres!$C$2:$C$3, E91) &gt; 0,Paramètres!$B$3, IF(COUNTIF(Paramètres!$C$2:$C$3, D91) &gt; 0,Paramètres!$B$5,"")))),"")</f>
        <v/>
      </c>
      <c r="J91" s="108" t="s">
        <v>344</v>
      </c>
      <c r="K91" s="76">
        <f t="shared" ref="K91:K95" si="19">K90+1</f>
        <v>1</v>
      </c>
    </row>
    <row r="92" spans="1:19" ht="26.25">
      <c r="A92" s="92" t="s">
        <v>326</v>
      </c>
      <c r="B92" s="93" t="str">
        <f t="shared" si="18"/>
        <v>C10-SF3</v>
      </c>
      <c r="C92" s="98" t="s">
        <v>193</v>
      </c>
      <c r="D92" s="112"/>
      <c r="E92" s="112"/>
      <c r="F92" s="93" t="s">
        <v>28</v>
      </c>
      <c r="G92" s="93"/>
      <c r="H92" s="93" t="s">
        <v>347</v>
      </c>
      <c r="I92" s="93" t="str">
        <f>IF(H92=Paramètres!$D$2, IF(COUNTIF(Paramètres!$C$2:$C$3, G92) &gt; 0,Paramètres!$B$2, IF(COUNTIF(Paramètres!$C$2:$C$3, F92) &gt; 0,Paramètres!$B$4, IF(COUNTIF(Paramètres!$C$2:$C$3, E92) &gt; 0,Paramètres!$B$3, IF(COUNTIF(Paramètres!$C$2:$C$3, D92) &gt; 0,Paramètres!$B$5,"")))),"")</f>
        <v>Socle décisionnel</v>
      </c>
      <c r="J92" s="95" t="s">
        <v>343</v>
      </c>
      <c r="K92" s="76">
        <f t="shared" si="19"/>
        <v>2</v>
      </c>
    </row>
    <row r="93" spans="1:19" ht="15">
      <c r="A93" s="92" t="s">
        <v>326</v>
      </c>
      <c r="B93" s="93" t="str">
        <f t="shared" si="18"/>
        <v>C10-SF4</v>
      </c>
      <c r="C93" s="98" t="s">
        <v>195</v>
      </c>
      <c r="D93" s="112"/>
      <c r="E93" s="112"/>
      <c r="F93" s="93" t="s">
        <v>28</v>
      </c>
      <c r="G93" s="93"/>
      <c r="H93" s="93" t="s">
        <v>347</v>
      </c>
      <c r="I93" s="93" t="str">
        <f>IF(H93=Paramètres!$D$2, IF(COUNTIF(Paramètres!$C$2:$C$3, G93) &gt; 0,Paramètres!$B$2, IF(COUNTIF(Paramètres!$C$2:$C$3, F93) &gt; 0,Paramètres!$B$4, IF(COUNTIF(Paramètres!$C$2:$C$3, E93) &gt; 0,Paramètres!$B$3, IF(COUNTIF(Paramètres!$C$2:$C$3, D93) &gt; 0,Paramètres!$B$5,"")))),"")</f>
        <v>Socle décisionnel</v>
      </c>
      <c r="J93" s="95" t="s">
        <v>343</v>
      </c>
      <c r="K93" s="76">
        <f t="shared" si="19"/>
        <v>3</v>
      </c>
    </row>
    <row r="94" spans="1:19" ht="26.25">
      <c r="A94" s="92" t="s">
        <v>326</v>
      </c>
      <c r="B94" s="93" t="str">
        <f t="shared" si="18"/>
        <v>C10-SF5</v>
      </c>
      <c r="C94" s="98" t="s">
        <v>197</v>
      </c>
      <c r="D94" s="112"/>
      <c r="E94" s="112"/>
      <c r="F94" s="93" t="s">
        <v>28</v>
      </c>
      <c r="G94" s="93"/>
      <c r="H94" s="93"/>
      <c r="I94" s="93" t="str">
        <f>IF(H94=Paramètres!$D$2, IF(COUNTIF(Paramètres!$C$2:$C$3, G94) &gt; 0,Paramètres!$B$2, IF(COUNTIF(Paramètres!$C$2:$C$3, F94) &gt; 0,Paramètres!$B$4, IF(COUNTIF(Paramètres!$C$2:$C$3, E94) &gt; 0,Paramètres!$B$3, IF(COUNTIF(Paramètres!$C$2:$C$3, D94) &gt; 0,Paramètres!$B$5,"")))),"")</f>
        <v/>
      </c>
      <c r="J94" s="108" t="s">
        <v>344</v>
      </c>
      <c r="K94" s="76">
        <f t="shared" si="19"/>
        <v>4</v>
      </c>
    </row>
    <row r="95" spans="1:19" ht="15">
      <c r="A95" s="92" t="s">
        <v>326</v>
      </c>
      <c r="B95" s="93" t="str">
        <f t="shared" si="18"/>
        <v>C10-SF6</v>
      </c>
      <c r="C95" s="98" t="s">
        <v>199</v>
      </c>
      <c r="D95" s="112"/>
      <c r="E95" s="112"/>
      <c r="F95" s="93" t="s">
        <v>28</v>
      </c>
      <c r="G95" s="93"/>
      <c r="H95" s="93"/>
      <c r="I95" s="93" t="str">
        <f>IF(H95=Paramètres!$D$2, IF(COUNTIF(Paramètres!$C$2:$C$3, G95) &gt; 0,Paramètres!$B$2, IF(COUNTIF(Paramètres!$C$2:$C$3, F95) &gt; 0,Paramètres!$B$4, IF(COUNTIF(Paramètres!$C$2:$C$3, E95) &gt; 0,Paramètres!$B$3, IF(COUNTIF(Paramètres!$C$2:$C$3, D95) &gt; 0,Paramètres!$B$5,"")))),"")</f>
        <v/>
      </c>
      <c r="J95" s="104" t="s">
        <v>345</v>
      </c>
      <c r="K95" s="76">
        <f t="shared" si="19"/>
        <v>5</v>
      </c>
    </row>
    <row r="96" spans="1:19" ht="26.25">
      <c r="A96" s="92" t="s">
        <v>326</v>
      </c>
      <c r="B96" s="93" t="str">
        <f t="shared" si="18"/>
        <v>C10-SF7</v>
      </c>
      <c r="C96" s="116" t="s">
        <v>201</v>
      </c>
      <c r="D96" s="112"/>
      <c r="E96" s="112"/>
      <c r="F96" s="93" t="s">
        <v>28</v>
      </c>
      <c r="G96" s="93"/>
      <c r="H96" s="93"/>
      <c r="I96" s="93" t="str">
        <f>IF(H96=Paramètres!$D$2, IF(COUNTIF(Paramètres!$C$2:$C$3, G96) &gt; 0,Paramètres!$B$2, IF(COUNTIF(Paramètres!$C$2:$C$3, F96) &gt; 0,Paramètres!$B$4, IF(COUNTIF(Paramètres!$C$2:$C$3, E96) &gt; 0,Paramètres!$B$3, IF(COUNTIF(Paramètres!$C$2:$C$3, D96) &gt; 0,Paramètres!$B$5,"")))),"")</f>
        <v/>
      </c>
      <c r="J96" s="104" t="s">
        <v>345</v>
      </c>
      <c r="K96" s="117">
        <v>6</v>
      </c>
    </row>
    <row r="97" spans="1:19" ht="15">
      <c r="A97" s="101" t="s">
        <v>327</v>
      </c>
      <c r="B97" s="115" t="s">
        <v>202</v>
      </c>
      <c r="C97" s="83"/>
      <c r="D97" s="102"/>
      <c r="E97" s="102"/>
      <c r="F97" s="102"/>
      <c r="G97" s="102"/>
      <c r="H97" s="102"/>
      <c r="I97" s="102"/>
      <c r="J97" s="102"/>
      <c r="K97" s="76"/>
      <c r="L97" s="86" t="s">
        <v>343</v>
      </c>
      <c r="M97" s="87">
        <f>COUNTIF($J98:$J107,L97)/COUNTA($J98:$J107)</f>
        <v>0.1</v>
      </c>
      <c r="N97" s="88" t="s">
        <v>344</v>
      </c>
      <c r="O97" s="87">
        <f>COUNTIF($J98:$J107,N97)/COUNTA($J98:$J107)</f>
        <v>0.5</v>
      </c>
      <c r="P97" s="89" t="s">
        <v>345</v>
      </c>
      <c r="Q97" s="87">
        <f>COUNTIF($J98:$J107,P97)/COUNTA($J98:$J107)</f>
        <v>0.3</v>
      </c>
      <c r="R97" s="90" t="s">
        <v>346</v>
      </c>
      <c r="S97" s="87">
        <f>COUNTIF($J98:$J107,R97)/COUNTA($J98:$J107)</f>
        <v>0.1</v>
      </c>
    </row>
    <row r="98" spans="1:19" ht="15">
      <c r="A98" s="92" t="s">
        <v>327</v>
      </c>
      <c r="B98" s="93" t="str">
        <f t="shared" ref="B98:B107" si="20">A98&amp;"-SF"&amp;(K98+1)</f>
        <v>C11-SF1</v>
      </c>
      <c r="C98" s="111" t="s">
        <v>204</v>
      </c>
      <c r="D98" s="112"/>
      <c r="E98" s="112"/>
      <c r="F98" s="93" t="s">
        <v>28</v>
      </c>
      <c r="G98" s="93"/>
      <c r="H98" s="93" t="s">
        <v>347</v>
      </c>
      <c r="I98" s="93" t="str">
        <f>IF(H98=Paramètres!$D$2, IF(COUNTIF(Paramètres!$C$2:$C$3, G98) &gt; 0,Paramètres!$B$2, IF(COUNTIF(Paramètres!$C$2:$C$3, F98) &gt; 0,Paramètres!$B$4, IF(COUNTIF(Paramètres!$C$2:$C$3, E98) &gt; 0,Paramètres!$B$3, IF(COUNTIF(Paramètres!$C$2:$C$3, D98) &gt; 0,Paramètres!$B$5,"")))),"")</f>
        <v>Socle décisionnel</v>
      </c>
      <c r="J98" s="95" t="s">
        <v>343</v>
      </c>
      <c r="K98" s="76">
        <v>0</v>
      </c>
    </row>
    <row r="99" spans="1:19" ht="15">
      <c r="A99" s="92" t="s">
        <v>327</v>
      </c>
      <c r="B99" s="93" t="str">
        <f t="shared" si="20"/>
        <v>C11-SF2</v>
      </c>
      <c r="C99" s="111" t="s">
        <v>206</v>
      </c>
      <c r="D99" s="112"/>
      <c r="E99" s="112"/>
      <c r="F99" s="93" t="s">
        <v>28</v>
      </c>
      <c r="G99" s="93"/>
      <c r="H99" s="93"/>
      <c r="I99" s="93" t="str">
        <f>IF(H99=Paramètres!$D$2, IF(COUNTIF(Paramètres!$C$2:$C$3, G99) &gt; 0,Paramètres!$B$2, IF(COUNTIF(Paramètres!$C$2:$C$3, F99) &gt; 0,Paramètres!$B$4, IF(COUNTIF(Paramètres!$C$2:$C$3, E99) &gt; 0,Paramètres!$B$3, IF(COUNTIF(Paramètres!$C$2:$C$3, D99) &gt; 0,Paramètres!$B$5,"")))),"")</f>
        <v/>
      </c>
      <c r="J99" s="108" t="s">
        <v>344</v>
      </c>
      <c r="K99" s="76">
        <f t="shared" ref="K99:K107" si="21">K98+1</f>
        <v>1</v>
      </c>
    </row>
    <row r="100" spans="1:19" ht="26.25">
      <c r="A100" s="92" t="s">
        <v>327</v>
      </c>
      <c r="B100" s="93" t="str">
        <f t="shared" si="20"/>
        <v>C11-SF3</v>
      </c>
      <c r="C100" s="111" t="s">
        <v>208</v>
      </c>
      <c r="D100" s="112"/>
      <c r="E100" s="112"/>
      <c r="F100" s="93" t="s">
        <v>28</v>
      </c>
      <c r="G100" s="93"/>
      <c r="H100" s="93"/>
      <c r="I100" s="93" t="str">
        <f>IF(H100=Paramètres!$D$2, IF(COUNTIF(Paramètres!$C$2:$C$3, G100) &gt; 0,Paramètres!$B$2, IF(COUNTIF(Paramètres!$C$2:$C$3, F100) &gt; 0,Paramètres!$B$4, IF(COUNTIF(Paramètres!$C$2:$C$3, E100) &gt; 0,Paramètres!$B$3, IF(COUNTIF(Paramètres!$C$2:$C$3, D100) &gt; 0,Paramètres!$B$5,"")))),"")</f>
        <v/>
      </c>
      <c r="J100" s="108" t="s">
        <v>344</v>
      </c>
      <c r="K100" s="76">
        <f t="shared" si="21"/>
        <v>2</v>
      </c>
    </row>
    <row r="101" spans="1:19" ht="15">
      <c r="A101" s="92" t="s">
        <v>327</v>
      </c>
      <c r="B101" s="93" t="str">
        <f t="shared" si="20"/>
        <v>C11-SF4</v>
      </c>
      <c r="C101" s="111" t="s">
        <v>210</v>
      </c>
      <c r="D101" s="112"/>
      <c r="E101" s="112"/>
      <c r="F101" s="93" t="s">
        <v>28</v>
      </c>
      <c r="G101" s="93"/>
      <c r="H101" s="93"/>
      <c r="I101" s="93" t="str">
        <f>IF(H101=Paramètres!$D$2, IF(COUNTIF(Paramètres!$C$2:$C$3, G101) &gt; 0,Paramètres!$B$2, IF(COUNTIF(Paramètres!$C$2:$C$3, F101) &gt; 0,Paramètres!$B$4, IF(COUNTIF(Paramètres!$C$2:$C$3, E101) &gt; 0,Paramètres!$B$3, IF(COUNTIF(Paramètres!$C$2:$C$3, D101) &gt; 0,Paramètres!$B$5,"")))),"")</f>
        <v/>
      </c>
      <c r="J101" s="108" t="s">
        <v>344</v>
      </c>
      <c r="K101" s="76">
        <f t="shared" si="21"/>
        <v>3</v>
      </c>
    </row>
    <row r="102" spans="1:19" ht="15">
      <c r="A102" s="92" t="s">
        <v>327</v>
      </c>
      <c r="B102" s="93" t="str">
        <f t="shared" si="20"/>
        <v>C11-SF5</v>
      </c>
      <c r="C102" s="111" t="s">
        <v>212</v>
      </c>
      <c r="D102" s="112"/>
      <c r="E102" s="112"/>
      <c r="F102" s="93" t="s">
        <v>28</v>
      </c>
      <c r="G102" s="93"/>
      <c r="H102" s="93"/>
      <c r="I102" s="93" t="str">
        <f>IF(H102=Paramètres!$D$2, IF(COUNTIF(Paramètres!$C$2:$C$3, G102) &gt; 0,Paramètres!$B$2, IF(COUNTIF(Paramètres!$C$2:$C$3, F102) &gt; 0,Paramètres!$B$4, IF(COUNTIF(Paramètres!$C$2:$C$3, E102) &gt; 0,Paramètres!$B$3, IF(COUNTIF(Paramètres!$C$2:$C$3, D102) &gt; 0,Paramètres!$B$5,"")))),"")</f>
        <v/>
      </c>
      <c r="J102" s="104" t="s">
        <v>345</v>
      </c>
      <c r="K102" s="76">
        <f t="shared" si="21"/>
        <v>4</v>
      </c>
    </row>
    <row r="103" spans="1:19" ht="15">
      <c r="A103" s="92" t="s">
        <v>327</v>
      </c>
      <c r="B103" s="93" t="str">
        <f t="shared" si="20"/>
        <v>C11-SF6</v>
      </c>
      <c r="C103" s="111" t="s">
        <v>214</v>
      </c>
      <c r="D103" s="112"/>
      <c r="E103" s="112"/>
      <c r="F103" s="93" t="s">
        <v>28</v>
      </c>
      <c r="G103" s="93"/>
      <c r="H103" s="93"/>
      <c r="I103" s="93" t="str">
        <f>IF(H103=Paramètres!$D$2, IF(COUNTIF(Paramètres!$C$2:$C$3, G103) &gt; 0,Paramètres!$B$2, IF(COUNTIF(Paramètres!$C$2:$C$3, F103) &gt; 0,Paramètres!$B$4, IF(COUNTIF(Paramètres!$C$2:$C$3, E103) &gt; 0,Paramètres!$B$3, IF(COUNTIF(Paramètres!$C$2:$C$3, D103) &gt; 0,Paramètres!$B$5,"")))),"")</f>
        <v/>
      </c>
      <c r="J103" s="104" t="s">
        <v>345</v>
      </c>
      <c r="K103" s="76">
        <f t="shared" si="21"/>
        <v>5</v>
      </c>
    </row>
    <row r="104" spans="1:19" ht="15">
      <c r="A104" s="92" t="s">
        <v>327</v>
      </c>
      <c r="B104" s="93" t="str">
        <f t="shared" si="20"/>
        <v>C11-SF7</v>
      </c>
      <c r="C104" s="116" t="s">
        <v>216</v>
      </c>
      <c r="D104" s="112"/>
      <c r="E104" s="112"/>
      <c r="F104" s="93" t="s">
        <v>28</v>
      </c>
      <c r="G104" s="93"/>
      <c r="H104" s="93" t="s">
        <v>347</v>
      </c>
      <c r="I104" s="93" t="str">
        <f>IF(H104=Paramètres!$D$2, IF(COUNTIF(Paramètres!$C$2:$C$3, G104) &gt; 0,Paramètres!$B$2, IF(COUNTIF(Paramètres!$C$2:$C$3, F104) &gt; 0,Paramètres!$B$4, IF(COUNTIF(Paramètres!$C$2:$C$3, E104) &gt; 0,Paramètres!$B$3, IF(COUNTIF(Paramètres!$C$2:$C$3, D104) &gt; 0,Paramètres!$B$5,"")))),"")</f>
        <v>Socle décisionnel</v>
      </c>
      <c r="J104" s="108" t="s">
        <v>344</v>
      </c>
      <c r="K104" s="76">
        <f t="shared" si="21"/>
        <v>6</v>
      </c>
    </row>
    <row r="105" spans="1:19" ht="15">
      <c r="A105" s="92" t="s">
        <v>327</v>
      </c>
      <c r="B105" s="93" t="str">
        <f t="shared" si="20"/>
        <v>C11-SF8</v>
      </c>
      <c r="C105" s="111" t="s">
        <v>218</v>
      </c>
      <c r="D105" s="112"/>
      <c r="E105" s="112"/>
      <c r="F105" s="93" t="s">
        <v>28</v>
      </c>
      <c r="G105" s="93"/>
      <c r="H105" s="93" t="s">
        <v>347</v>
      </c>
      <c r="I105" s="93" t="str">
        <f>IF(H105=Paramètres!$D$2, IF(COUNTIF(Paramètres!$C$2:$C$3, G105) &gt; 0,Paramètres!$B$2, IF(COUNTIF(Paramètres!$C$2:$C$3, F105) &gt; 0,Paramètres!$B$4, IF(COUNTIF(Paramètres!$C$2:$C$3, E105) &gt; 0,Paramètres!$B$3, IF(COUNTIF(Paramètres!$C$2:$C$3, D105) &gt; 0,Paramètres!$B$5,"")))),"")</f>
        <v>Socle décisionnel</v>
      </c>
      <c r="J105" s="108" t="s">
        <v>344</v>
      </c>
      <c r="K105" s="76">
        <f t="shared" si="21"/>
        <v>7</v>
      </c>
    </row>
    <row r="106" spans="1:19" ht="15">
      <c r="A106" s="92" t="s">
        <v>327</v>
      </c>
      <c r="B106" s="93" t="str">
        <f t="shared" si="20"/>
        <v>C11-SF9</v>
      </c>
      <c r="C106" s="111" t="s">
        <v>220</v>
      </c>
      <c r="D106" s="112"/>
      <c r="E106" s="112"/>
      <c r="F106" s="93" t="s">
        <v>28</v>
      </c>
      <c r="G106" s="93"/>
      <c r="H106" s="93"/>
      <c r="I106" s="93" t="str">
        <f>IF(H106=Paramètres!$D$2, IF(COUNTIF(Paramètres!$C$2:$C$3, G106) &gt; 0,Paramètres!$B$2, IF(COUNTIF(Paramètres!$C$2:$C$3, F106) &gt; 0,Paramètres!$B$4, IF(COUNTIF(Paramètres!$C$2:$C$3, E106) &gt; 0,Paramètres!$B$3, IF(COUNTIF(Paramètres!$C$2:$C$3, D106) &gt; 0,Paramètres!$B$5,"")))),"")</f>
        <v/>
      </c>
      <c r="J106" s="104" t="s">
        <v>345</v>
      </c>
      <c r="K106" s="76">
        <f t="shared" si="21"/>
        <v>8</v>
      </c>
    </row>
    <row r="107" spans="1:19" ht="15">
      <c r="A107" s="92" t="s">
        <v>327</v>
      </c>
      <c r="B107" s="93" t="str">
        <f t="shared" si="20"/>
        <v>C11-SF10</v>
      </c>
      <c r="C107" s="111" t="s">
        <v>222</v>
      </c>
      <c r="D107" s="112"/>
      <c r="E107" s="112"/>
      <c r="F107" s="93"/>
      <c r="G107" s="93" t="s">
        <v>28</v>
      </c>
      <c r="H107" s="93"/>
      <c r="I107" s="93" t="str">
        <f>IF(H107=Paramètres!$D$2, IF(COUNTIF(Paramètres!$C$2:$C$3, G107) &gt; 0,Paramètres!$B$2, IF(COUNTIF(Paramètres!$C$2:$C$3, F107) &gt; 0,Paramètres!$B$4, IF(COUNTIF(Paramètres!$C$2:$C$3, E107) &gt; 0,Paramètres!$B$3, IF(COUNTIF(Paramètres!$C$2:$C$3, D107) &gt; 0,Paramètres!$B$5,"")))),"")</f>
        <v/>
      </c>
      <c r="J107" s="109" t="s">
        <v>346</v>
      </c>
      <c r="K107" s="76">
        <f t="shared" si="21"/>
        <v>9</v>
      </c>
    </row>
    <row r="108" spans="1:19" ht="15">
      <c r="A108" s="101" t="s">
        <v>328</v>
      </c>
      <c r="B108" s="82" t="s">
        <v>223</v>
      </c>
      <c r="C108" s="83"/>
      <c r="D108" s="102"/>
      <c r="E108" s="102"/>
      <c r="F108" s="102"/>
      <c r="G108" s="102"/>
      <c r="H108" s="102"/>
      <c r="I108" s="102"/>
      <c r="J108" s="102"/>
      <c r="K108" s="76"/>
      <c r="L108" s="86" t="s">
        <v>343</v>
      </c>
      <c r="M108" s="87">
        <f>COUNTIF($J109:$J113,L108)/COUNTA($J109:$J113)</f>
        <v>0</v>
      </c>
      <c r="N108" s="88" t="s">
        <v>344</v>
      </c>
      <c r="O108" s="87">
        <f>COUNTIF($J109:$J113,N108)/COUNTA($J109:$J113)</f>
        <v>0</v>
      </c>
      <c r="P108" s="89" t="s">
        <v>345</v>
      </c>
      <c r="Q108" s="87">
        <f>COUNTIF($J109:$J113,P108)/COUNTA($J109:$J113)</f>
        <v>0.8</v>
      </c>
      <c r="R108" s="90" t="s">
        <v>346</v>
      </c>
      <c r="S108" s="87">
        <f>COUNTIF($J109:$J113,R108)/COUNTA($J109:$J113)</f>
        <v>0.2</v>
      </c>
    </row>
    <row r="109" spans="1:19" ht="15">
      <c r="A109" s="92" t="s">
        <v>328</v>
      </c>
      <c r="B109" s="93" t="str">
        <f>A109&amp;"-SF"&amp;(K109+1)</f>
        <v>C12-SF1</v>
      </c>
      <c r="C109" s="111" t="s">
        <v>225</v>
      </c>
      <c r="D109" s="112"/>
      <c r="E109" s="112"/>
      <c r="F109" s="93" t="s">
        <v>28</v>
      </c>
      <c r="G109" s="93"/>
      <c r="H109" s="93"/>
      <c r="I109" s="93" t="str">
        <f>IF(H109=Paramètres!$D$2, IF(COUNTIF(Paramètres!$C$2:$C$3, G109) &gt; 0,Paramètres!$B$2, IF(COUNTIF(Paramètres!$C$2:$C$3, F109) &gt; 0,Paramètres!$B$4, IF(COUNTIF(Paramètres!$C$2:$C$3, E109) &gt; 0,Paramètres!$B$3, IF(COUNTIF(Paramètres!$C$2:$C$3, D109) &gt; 0,Paramètres!$B$5,"")))),"")</f>
        <v/>
      </c>
      <c r="J109" s="104" t="s">
        <v>345</v>
      </c>
      <c r="K109" s="76">
        <v>0</v>
      </c>
    </row>
    <row r="110" spans="1:19" ht="15">
      <c r="A110" s="92" t="s">
        <v>328</v>
      </c>
      <c r="B110" s="93" t="str">
        <f>A110&amp;"-SF"&amp;(K110+1)</f>
        <v>C12-SF2</v>
      </c>
      <c r="C110" s="111" t="s">
        <v>227</v>
      </c>
      <c r="D110" s="112"/>
      <c r="E110" s="112"/>
      <c r="F110" s="93" t="s">
        <v>28</v>
      </c>
      <c r="G110" s="93"/>
      <c r="H110" s="93"/>
      <c r="I110" s="93" t="str">
        <f>IF(H110=Paramètres!$D$2, IF(COUNTIF(Paramètres!$C$2:$C$3, G110) &gt; 0,Paramètres!$B$2, IF(COUNTIF(Paramètres!$C$2:$C$3, F110) &gt; 0,Paramètres!$B$4, IF(COUNTIF(Paramètres!$C$2:$C$3, E110) &gt; 0,Paramètres!$B$3, IF(COUNTIF(Paramètres!$C$2:$C$3, D110) &gt; 0,Paramètres!$B$5,"")))),"")</f>
        <v/>
      </c>
      <c r="J110" s="104" t="s">
        <v>345</v>
      </c>
      <c r="K110" s="76">
        <f t="shared" ref="K110:K113" si="22">K109+1</f>
        <v>1</v>
      </c>
    </row>
    <row r="111" spans="1:19" ht="26.25">
      <c r="A111" s="92" t="s">
        <v>328</v>
      </c>
      <c r="B111" s="93" t="str">
        <f>A111&amp;"-SF"&amp;(K111+1)</f>
        <v>C12-SF3</v>
      </c>
      <c r="C111" s="111" t="s">
        <v>229</v>
      </c>
      <c r="D111" s="112"/>
      <c r="E111" s="112"/>
      <c r="F111" s="93" t="s">
        <v>28</v>
      </c>
      <c r="G111" s="93"/>
      <c r="H111" s="93"/>
      <c r="I111" s="93" t="str">
        <f>IF(H111=Paramètres!$D$2, IF(COUNTIF(Paramètres!$C$2:$C$3, G111) &gt; 0,Paramètres!$B$2, IF(COUNTIF(Paramètres!$C$2:$C$3, F111) &gt; 0,Paramètres!$B$4, IF(COUNTIF(Paramètres!$C$2:$C$3, E111) &gt; 0,Paramètres!$B$3, IF(COUNTIF(Paramètres!$C$2:$C$3, D111) &gt; 0,Paramètres!$B$5,"")))),"")</f>
        <v/>
      </c>
      <c r="J111" s="104" t="s">
        <v>345</v>
      </c>
      <c r="K111" s="76">
        <f t="shared" si="22"/>
        <v>2</v>
      </c>
    </row>
    <row r="112" spans="1:19" ht="15">
      <c r="A112" s="92" t="s">
        <v>328</v>
      </c>
      <c r="B112" s="93" t="str">
        <f>A112&amp;"-SF"&amp;(K112+1)</f>
        <v>C12-SF4</v>
      </c>
      <c r="C112" s="111" t="s">
        <v>231</v>
      </c>
      <c r="D112" s="112"/>
      <c r="E112" s="112"/>
      <c r="F112" s="93"/>
      <c r="G112" s="93" t="s">
        <v>28</v>
      </c>
      <c r="H112" s="93"/>
      <c r="I112" s="93" t="str">
        <f>IF(H112=Paramètres!$D$2, IF(COUNTIF(Paramètres!$C$2:$C$3, G112) &gt; 0,Paramètres!$B$2, IF(COUNTIF(Paramètres!$C$2:$C$3, F112) &gt; 0,Paramètres!$B$4, IF(COUNTIF(Paramètres!$C$2:$C$3, E112) &gt; 0,Paramètres!$B$3, IF(COUNTIF(Paramètres!$C$2:$C$3, D112) &gt; 0,Paramètres!$B$5,"")))),"")</f>
        <v/>
      </c>
      <c r="J112" s="104" t="s">
        <v>345</v>
      </c>
      <c r="K112" s="76">
        <f t="shared" si="22"/>
        <v>3</v>
      </c>
    </row>
    <row r="113" spans="1:19" ht="15">
      <c r="A113" s="92" t="s">
        <v>328</v>
      </c>
      <c r="B113" s="93" t="str">
        <f>A113&amp;"-SF"&amp;(K113+1)</f>
        <v>C12-SF5</v>
      </c>
      <c r="C113" s="111" t="s">
        <v>233</v>
      </c>
      <c r="D113" s="112"/>
      <c r="E113" s="112"/>
      <c r="F113" s="93"/>
      <c r="G113" s="93" t="s">
        <v>28</v>
      </c>
      <c r="H113" s="93"/>
      <c r="I113" s="93" t="str">
        <f>IF(H113=Paramètres!$D$2, IF(COUNTIF(Paramètres!$C$2:$C$3, G113) &gt; 0,Paramètres!$B$2, IF(COUNTIF(Paramètres!$C$2:$C$3, F113) &gt; 0,Paramètres!$B$4, IF(COUNTIF(Paramètres!$C$2:$C$3, E113) &gt; 0,Paramètres!$B$3, IF(COUNTIF(Paramètres!$C$2:$C$3, D113) &gt; 0,Paramètres!$B$5,"")))),"")</f>
        <v/>
      </c>
      <c r="J113" s="109" t="s">
        <v>346</v>
      </c>
      <c r="K113" s="76">
        <f t="shared" si="22"/>
        <v>4</v>
      </c>
    </row>
    <row r="114" spans="1:19" ht="15">
      <c r="A114" s="101" t="s">
        <v>329</v>
      </c>
      <c r="B114" s="82" t="s">
        <v>234</v>
      </c>
      <c r="C114" s="83"/>
      <c r="D114" s="102"/>
      <c r="E114" s="102"/>
      <c r="F114" s="102"/>
      <c r="G114" s="102"/>
      <c r="H114" s="102"/>
      <c r="I114" s="102"/>
      <c r="J114" s="102"/>
      <c r="K114" s="76"/>
      <c r="L114" s="86" t="s">
        <v>343</v>
      </c>
      <c r="M114" s="87">
        <f>COUNTIF($J115:$J119,L114)/COUNTA($J115:$J119)</f>
        <v>0</v>
      </c>
      <c r="N114" s="88" t="s">
        <v>344</v>
      </c>
      <c r="O114" s="87">
        <f>COUNTIF($J115:$J119,N114)/COUNTA($J115:$J119)</f>
        <v>0</v>
      </c>
      <c r="P114" s="89" t="s">
        <v>345</v>
      </c>
      <c r="Q114" s="87">
        <f>COUNTIF($J115:$J119,P114)/COUNTA($J115:$J119)</f>
        <v>0.33333333333333331</v>
      </c>
      <c r="R114" s="90" t="s">
        <v>346</v>
      </c>
      <c r="S114" s="87">
        <f>COUNTIF($J115:$J119,R114)/COUNTA($J115:$J119)</f>
        <v>0.66666666666666663</v>
      </c>
    </row>
    <row r="115" spans="1:19" ht="15">
      <c r="A115" s="92" t="s">
        <v>329</v>
      </c>
      <c r="B115" s="93" t="str">
        <f>A115&amp;"-SF"&amp;(K115+1)</f>
        <v>C13-SF1</v>
      </c>
      <c r="C115" s="111" t="s">
        <v>236</v>
      </c>
      <c r="D115" s="112"/>
      <c r="E115" s="112"/>
      <c r="F115" s="93"/>
      <c r="G115" s="93" t="s">
        <v>28</v>
      </c>
      <c r="H115" s="93"/>
      <c r="I115" s="93" t="str">
        <f>IF(H115=Paramètres!$D$2, IF(COUNTIF(Paramètres!$C$2:$C$3, G115) &gt; 0,Paramètres!$B$2, IF(COUNTIF(Paramètres!$C$2:$C$3, F115) &gt; 0,Paramètres!$B$4, IF(COUNTIF(Paramètres!$C$2:$C$3, E115) &gt; 0,Paramètres!$B$3, IF(COUNTIF(Paramètres!$C$2:$C$3, D115) &gt; 0,Paramètres!$B$5,"")))),"")</f>
        <v/>
      </c>
      <c r="J115" s="104" t="s">
        <v>345</v>
      </c>
      <c r="K115" s="76">
        <v>0</v>
      </c>
    </row>
    <row r="116" spans="1:19" ht="15">
      <c r="A116" s="92" t="s">
        <v>329</v>
      </c>
      <c r="B116" s="93" t="str">
        <f>A116&amp;"-SF"&amp;(K116+1)</f>
        <v>C13-SF2</v>
      </c>
      <c r="C116" s="98" t="s">
        <v>238</v>
      </c>
      <c r="D116" s="112"/>
      <c r="E116" s="112"/>
      <c r="F116" s="93"/>
      <c r="G116" s="93" t="s">
        <v>28</v>
      </c>
      <c r="H116" s="93"/>
      <c r="I116" s="93" t="str">
        <f>IF(H116=Paramètres!$D$2, IF(COUNTIF(Paramètres!$C$2:$C$3, G116) &gt; 0,Paramètres!$B$2, IF(COUNTIF(Paramètres!$C$2:$C$3, F116) &gt; 0,Paramètres!$B$4, IF(COUNTIF(Paramètres!$C$2:$C$3, E116) &gt; 0,Paramètres!$B$3, IF(COUNTIF(Paramètres!$C$2:$C$3, D116) &gt; 0,Paramètres!$B$5,"")))),"")</f>
        <v/>
      </c>
      <c r="J116" s="109" t="s">
        <v>346</v>
      </c>
      <c r="K116" s="76">
        <f t="shared" ref="K116:K119" si="23">K115+1</f>
        <v>1</v>
      </c>
    </row>
    <row r="117" spans="1:19" ht="15">
      <c r="A117" s="92" t="s">
        <v>329</v>
      </c>
      <c r="B117" s="93" t="str">
        <f>A117&amp;"-SF"&amp;(K117+1)</f>
        <v>C13-SF3</v>
      </c>
      <c r="C117" s="98" t="s">
        <v>240</v>
      </c>
      <c r="D117" s="112"/>
      <c r="E117" s="112" t="s">
        <v>28</v>
      </c>
      <c r="F117" s="93"/>
      <c r="G117" s="93"/>
      <c r="H117" s="93" t="s">
        <v>347</v>
      </c>
      <c r="I117" s="93" t="str">
        <f>IF(H117=Paramètres!$D$2, IF(COUNTIF(Paramètres!$C$2:$C$3, G117) &gt; 0,Paramètres!$B$2, IF(COUNTIF(Paramètres!$C$2:$C$3, F117) &gt; 0,Paramètres!$B$4, IF(COUNTIF(Paramètres!$C$2:$C$3, E117) &gt; 0,Paramètres!$B$3, IF(COUNTIF(Paramètres!$C$2:$C$3, D117) &gt; 0,Paramètres!$B$5,"")))),"")</f>
        <v>Socle technique</v>
      </c>
      <c r="J117" s="109" t="s">
        <v>346</v>
      </c>
      <c r="K117" s="76">
        <f t="shared" si="23"/>
        <v>2</v>
      </c>
    </row>
    <row r="118" spans="1:19" ht="15">
      <c r="A118" s="92" t="s">
        <v>329</v>
      </c>
      <c r="B118" s="93" t="str">
        <f>A118&amp;"-SF"&amp;(K118+1)</f>
        <v>C13-SF4</v>
      </c>
      <c r="D118" s="112"/>
      <c r="E118" s="112"/>
      <c r="F118" s="93"/>
      <c r="G118" s="93"/>
      <c r="H118" s="93"/>
      <c r="I118" s="93" t="str">
        <f>IF(H118=Paramètres!$D$2, IF(COUNTIF(Paramètres!$C$2:$C$3, G118) &gt; 0,Paramètres!$B$2, IF(COUNTIF(Paramètres!$C$2:$C$3, F118) &gt; 0,Paramètres!$B$4, IF(COUNTIF(Paramètres!$C$2:$C$3, E118) &gt; 0,Paramètres!$B$3, IF(COUNTIF(Paramètres!$C$2:$C$3, D118) &gt; 0,Paramètres!$B$5,"")))),"")</f>
        <v/>
      </c>
      <c r="J118" s="93"/>
      <c r="K118" s="76">
        <f t="shared" si="23"/>
        <v>3</v>
      </c>
    </row>
    <row r="119" spans="1:19" ht="15">
      <c r="A119" s="92" t="s">
        <v>329</v>
      </c>
      <c r="B119" s="93" t="str">
        <f>A119&amp;"-SF"&amp;(K119+1)</f>
        <v>C13-SF5</v>
      </c>
      <c r="C119" s="111"/>
      <c r="D119" s="112"/>
      <c r="E119" s="112"/>
      <c r="F119" s="93"/>
      <c r="G119" s="93"/>
      <c r="H119" s="93"/>
      <c r="I119" s="93" t="str">
        <f>IF(H119=Paramètres!$D$2, IF(COUNTIF(Paramètres!$C$2:$C$3, G119) &gt; 0,Paramètres!$B$2, IF(COUNTIF(Paramètres!$C$2:$C$3, F119) &gt; 0,Paramètres!$B$4, IF(COUNTIF(Paramètres!$C$2:$C$3, E119) &gt; 0,Paramètres!$B$3, IF(COUNTIF(Paramètres!$C$2:$C$3, D119) &gt; 0,Paramètres!$B$5,"")))),"")</f>
        <v/>
      </c>
      <c r="J119" s="93"/>
      <c r="K119" s="76">
        <f t="shared" si="23"/>
        <v>4</v>
      </c>
    </row>
    <row r="120" spans="1:19" ht="15">
      <c r="A120" s="101" t="s">
        <v>330</v>
      </c>
      <c r="B120" s="82" t="s">
        <v>241</v>
      </c>
      <c r="C120" s="83"/>
      <c r="D120" s="102"/>
      <c r="E120" s="102"/>
      <c r="F120" s="102"/>
      <c r="G120" s="102"/>
      <c r="H120" s="102"/>
      <c r="I120" s="102"/>
      <c r="J120" s="102"/>
      <c r="K120" s="76"/>
      <c r="L120" s="86" t="s">
        <v>343</v>
      </c>
      <c r="M120" s="87">
        <f>COUNTIF($J121:$J125,L120)/COUNTA($J121:$J125)</f>
        <v>0</v>
      </c>
      <c r="N120" s="88" t="s">
        <v>344</v>
      </c>
      <c r="O120" s="87">
        <f>COUNTIF($J121:$J125,N120)/COUNTA($J121:$J125)</f>
        <v>0.8</v>
      </c>
      <c r="P120" s="89" t="s">
        <v>345</v>
      </c>
      <c r="Q120" s="87">
        <f>COUNTIF($J121:$J125,P120)/COUNTA($J121:$J125)</f>
        <v>0.2</v>
      </c>
      <c r="R120" s="90" t="s">
        <v>346</v>
      </c>
      <c r="S120" s="87">
        <f>COUNTIF($J121:$J125,R120)/COUNTA($J121:$J125)</f>
        <v>0</v>
      </c>
    </row>
    <row r="121" spans="1:19" ht="26.25">
      <c r="A121" s="92" t="s">
        <v>330</v>
      </c>
      <c r="B121" s="93" t="str">
        <f>A121&amp;"-SF"&amp;(K121+1)</f>
        <v>C14-SF1</v>
      </c>
      <c r="C121" s="98" t="s">
        <v>243</v>
      </c>
      <c r="D121" s="112"/>
      <c r="E121" s="112"/>
      <c r="F121" s="93"/>
      <c r="G121" s="93" t="s">
        <v>28</v>
      </c>
      <c r="H121" s="93" t="s">
        <v>347</v>
      </c>
      <c r="I121" s="93" t="str">
        <f>IF(H121=Paramètres!$D$2, IF(COUNTIF(Paramètres!$C$2:$C$3, G121) &gt; 0,Paramètres!$B$2, IF(COUNTIF(Paramètres!$C$2:$C$3, F121) &gt; 0,Paramètres!$B$4, IF(COUNTIF(Paramètres!$C$2:$C$3, E121) &gt; 0,Paramètres!$B$3, IF(COUNTIF(Paramètres!$C$2:$C$3, D121) &gt; 0,Paramètres!$B$5,"")))),"")</f>
        <v>Socle commun</v>
      </c>
      <c r="J121" s="108" t="s">
        <v>344</v>
      </c>
      <c r="K121" s="76">
        <v>0</v>
      </c>
    </row>
    <row r="122" spans="1:19" ht="15">
      <c r="A122" s="92" t="s">
        <v>330</v>
      </c>
      <c r="B122" s="93" t="str">
        <f>A122&amp;"-SF"&amp;(K122+1)</f>
        <v>C14-SF2</v>
      </c>
      <c r="C122" s="111" t="s">
        <v>245</v>
      </c>
      <c r="D122" s="112"/>
      <c r="E122" s="112"/>
      <c r="F122" s="93"/>
      <c r="G122" s="93" t="s">
        <v>28</v>
      </c>
      <c r="H122" s="93" t="s">
        <v>347</v>
      </c>
      <c r="I122" s="93" t="str">
        <f>IF(H122=Paramètres!$D$2, IF(COUNTIF(Paramètres!$C$2:$C$3, G122) &gt; 0,Paramètres!$B$2, IF(COUNTIF(Paramètres!$C$2:$C$3, F122) &gt; 0,Paramètres!$B$4, IF(COUNTIF(Paramètres!$C$2:$C$3, E122) &gt; 0,Paramètres!$B$3, IF(COUNTIF(Paramètres!$C$2:$C$3, D122) &gt; 0,Paramètres!$B$5,"")))),"")</f>
        <v>Socle commun</v>
      </c>
      <c r="J122" s="108" t="s">
        <v>344</v>
      </c>
      <c r="K122" s="76">
        <f t="shared" ref="K122:K125" si="24">K121+1</f>
        <v>1</v>
      </c>
    </row>
    <row r="123" spans="1:19" ht="26.25">
      <c r="A123" s="92" t="s">
        <v>330</v>
      </c>
      <c r="B123" s="93" t="str">
        <f>A123&amp;"-SF"&amp;(K123+1)</f>
        <v>C14-SF3</v>
      </c>
      <c r="C123" s="98" t="s">
        <v>247</v>
      </c>
      <c r="D123" s="112"/>
      <c r="E123" s="112"/>
      <c r="F123" s="93"/>
      <c r="G123" s="93" t="s">
        <v>28</v>
      </c>
      <c r="H123" s="93" t="s">
        <v>347</v>
      </c>
      <c r="I123" s="93" t="str">
        <f>IF(H123=Paramètres!$D$2, IF(COUNTIF(Paramètres!$C$2:$C$3, G123) &gt; 0,Paramètres!$B$2, IF(COUNTIF(Paramètres!$C$2:$C$3, F123) &gt; 0,Paramètres!$B$4, IF(COUNTIF(Paramètres!$C$2:$C$3, E123) &gt; 0,Paramètres!$B$3, IF(COUNTIF(Paramètres!$C$2:$C$3, D123) &gt; 0,Paramètres!$B$5,"")))),"")</f>
        <v>Socle commun</v>
      </c>
      <c r="J123" s="108" t="s">
        <v>344</v>
      </c>
      <c r="K123" s="76">
        <f t="shared" si="24"/>
        <v>2</v>
      </c>
    </row>
    <row r="124" spans="1:19" ht="15">
      <c r="A124" s="92" t="s">
        <v>330</v>
      </c>
      <c r="B124" s="93" t="str">
        <f>A124&amp;"-SF"&amp;(K124+1)</f>
        <v>C14-SF4</v>
      </c>
      <c r="C124" s="111" t="s">
        <v>249</v>
      </c>
      <c r="D124" s="112"/>
      <c r="E124" s="112"/>
      <c r="F124" s="93"/>
      <c r="G124" s="93" t="s">
        <v>28</v>
      </c>
      <c r="H124" s="93"/>
      <c r="I124" s="93" t="str">
        <f>IF(H124=Paramètres!$D$2, IF(COUNTIF(Paramètres!$C$2:$C$3, G124) &gt; 0,Paramètres!$B$2, IF(COUNTIF(Paramètres!$C$2:$C$3, F124) &gt; 0,Paramètres!$B$4, IF(COUNTIF(Paramètres!$C$2:$C$3, E124) &gt; 0,Paramètres!$B$3, IF(COUNTIF(Paramètres!$C$2:$C$3, D124) &gt; 0,Paramètres!$B$5,"")))),"")</f>
        <v/>
      </c>
      <c r="J124" s="108" t="s">
        <v>344</v>
      </c>
      <c r="K124" s="76">
        <f t="shared" si="24"/>
        <v>3</v>
      </c>
    </row>
    <row r="125" spans="1:19" ht="26.25">
      <c r="A125" s="92" t="s">
        <v>330</v>
      </c>
      <c r="B125" s="93" t="str">
        <f>A125&amp;"-SF"&amp;(K125+1)</f>
        <v>C14-SF5</v>
      </c>
      <c r="C125" s="111" t="s">
        <v>251</v>
      </c>
      <c r="D125" s="112"/>
      <c r="E125" s="112"/>
      <c r="F125" s="93"/>
      <c r="G125" s="93" t="s">
        <v>28</v>
      </c>
      <c r="H125" s="93"/>
      <c r="I125" s="93" t="str">
        <f>IF(H125=Paramètres!$D$2, IF(COUNTIF(Paramètres!$C$2:$C$3, G125) &gt; 0,Paramètres!$B$2, IF(COUNTIF(Paramètres!$C$2:$C$3, F125) &gt; 0,Paramètres!$B$4, IF(COUNTIF(Paramètres!$C$2:$C$3, E125) &gt; 0,Paramètres!$B$3, IF(COUNTIF(Paramètres!$C$2:$C$3, D125) &gt; 0,Paramètres!$B$5,"")))),"")</f>
        <v/>
      </c>
      <c r="J125" s="104" t="s">
        <v>345</v>
      </c>
      <c r="K125" s="76">
        <f t="shared" si="24"/>
        <v>4</v>
      </c>
    </row>
    <row r="126" spans="1:19" ht="15">
      <c r="A126" s="101" t="s">
        <v>331</v>
      </c>
      <c r="B126" s="82" t="s">
        <v>252</v>
      </c>
      <c r="C126" s="83"/>
      <c r="D126" s="102"/>
      <c r="E126" s="102"/>
      <c r="F126" s="102"/>
      <c r="G126" s="102"/>
      <c r="H126" s="102"/>
      <c r="I126" s="102"/>
      <c r="J126" s="102"/>
      <c r="K126" s="76"/>
      <c r="L126" s="86" t="s">
        <v>343</v>
      </c>
      <c r="M126" s="87">
        <f>COUNTIF($J127:$J133,L126)/COUNTA($J127:$J133)</f>
        <v>0</v>
      </c>
      <c r="N126" s="88" t="s">
        <v>344</v>
      </c>
      <c r="O126" s="87">
        <f>COUNTIF($J127:$J133,N126)/COUNTA($J127:$J133)</f>
        <v>0.16666666666666666</v>
      </c>
      <c r="P126" s="89" t="s">
        <v>345</v>
      </c>
      <c r="Q126" s="87">
        <f>COUNTIF($J127:$J133,P126)/COUNTA($J127:$J133)</f>
        <v>0.5</v>
      </c>
      <c r="R126" s="90" t="s">
        <v>346</v>
      </c>
      <c r="S126" s="87">
        <f>COUNTIF($J127:$J133,R126)/COUNTA($J127:$J133)</f>
        <v>0.33333333333333331</v>
      </c>
    </row>
    <row r="127" spans="1:19" ht="15">
      <c r="A127" s="92" t="s">
        <v>331</v>
      </c>
      <c r="B127" s="93" t="str">
        <f t="shared" ref="B127:B133" si="25">A127&amp;"-SF"&amp;(K127+1)</f>
        <v>C15-SF1</v>
      </c>
      <c r="C127" s="79" t="s">
        <v>254</v>
      </c>
      <c r="D127" s="93"/>
      <c r="E127" s="93"/>
      <c r="F127" s="93" t="s">
        <v>28</v>
      </c>
      <c r="G127" s="93"/>
      <c r="H127" s="93"/>
      <c r="I127" s="93" t="str">
        <f>IF(H127=Paramètres!$D$2, IF(COUNTIF(Paramètres!$C$2:$C$3, G127) &gt; 0,Paramètres!$B$2, IF(COUNTIF(Paramètres!$C$2:$C$3, F127) &gt; 0,Paramètres!$B$4, IF(COUNTIF(Paramètres!$C$2:$C$3, E127) &gt; 0,Paramètres!$B$3, IF(COUNTIF(Paramètres!$C$2:$C$3, D127) &gt; 0,Paramètres!$B$5,"")))),"")</f>
        <v/>
      </c>
      <c r="J127" s="109" t="s">
        <v>346</v>
      </c>
      <c r="K127" s="76">
        <v>0</v>
      </c>
    </row>
    <row r="128" spans="1:19" ht="15">
      <c r="A128" s="92" t="s">
        <v>331</v>
      </c>
      <c r="B128" s="93" t="str">
        <f t="shared" si="25"/>
        <v>C15-SF2</v>
      </c>
      <c r="C128" s="79" t="s">
        <v>256</v>
      </c>
      <c r="D128" s="93"/>
      <c r="E128" s="93"/>
      <c r="F128" s="93" t="s">
        <v>28</v>
      </c>
      <c r="G128" s="93"/>
      <c r="H128" s="93"/>
      <c r="I128" s="93" t="str">
        <f>IF(H128=Paramètres!$D$2, IF(COUNTIF(Paramètres!$C$2:$C$3, G128) &gt; 0,Paramètres!$B$2, IF(COUNTIF(Paramètres!$C$2:$C$3, F128) &gt; 0,Paramètres!$B$4, IF(COUNTIF(Paramètres!$C$2:$C$3, E128) &gt; 0,Paramètres!$B$3, IF(COUNTIF(Paramètres!$C$2:$C$3, D128) &gt; 0,Paramètres!$B$5,"")))),"")</f>
        <v/>
      </c>
      <c r="J128" s="109" t="s">
        <v>346</v>
      </c>
      <c r="K128" s="76">
        <f t="shared" ref="K128:K133" si="26">K127+1</f>
        <v>1</v>
      </c>
    </row>
    <row r="129" spans="1:19" ht="26.25">
      <c r="A129" s="92" t="s">
        <v>331</v>
      </c>
      <c r="B129" s="93" t="str">
        <f t="shared" si="25"/>
        <v>C15-SF3</v>
      </c>
      <c r="C129" s="79" t="s">
        <v>258</v>
      </c>
      <c r="D129" s="93"/>
      <c r="E129" s="93"/>
      <c r="F129" s="93" t="s">
        <v>28</v>
      </c>
      <c r="G129" s="93"/>
      <c r="H129" s="93"/>
      <c r="I129" s="93" t="str">
        <f>IF(H129=Paramètres!$D$2, IF(COUNTIF(Paramètres!$C$2:$C$3, G129) &gt; 0,Paramètres!$B$2, IF(COUNTIF(Paramètres!$C$2:$C$3, F129) &gt; 0,Paramètres!$B$4, IF(COUNTIF(Paramètres!$C$2:$C$3, E129) &gt; 0,Paramètres!$B$3, IF(COUNTIF(Paramètres!$C$2:$C$3, D129) &gt; 0,Paramètres!$B$5,"")))),"")</f>
        <v/>
      </c>
      <c r="J129" s="104" t="s">
        <v>345</v>
      </c>
      <c r="K129" s="76">
        <f t="shared" si="26"/>
        <v>2</v>
      </c>
    </row>
    <row r="130" spans="1:19" ht="15">
      <c r="A130" s="92" t="s">
        <v>331</v>
      </c>
      <c r="B130" s="93" t="str">
        <f t="shared" si="25"/>
        <v>C15-SF4</v>
      </c>
      <c r="C130" s="119" t="s">
        <v>260</v>
      </c>
      <c r="D130" s="93"/>
      <c r="E130" s="93"/>
      <c r="F130" s="93" t="s">
        <v>28</v>
      </c>
      <c r="G130" s="93"/>
      <c r="H130" s="93"/>
      <c r="I130" s="93" t="str">
        <f>IF(H130=Paramètres!$D$2, IF(COUNTIF(Paramètres!$C$2:$C$3, G130) &gt; 0,Paramètres!$B$2, IF(COUNTIF(Paramètres!$C$2:$C$3, F130) &gt; 0,Paramètres!$B$4, IF(COUNTIF(Paramètres!$C$2:$C$3, E130) &gt; 0,Paramètres!$B$3, IF(COUNTIF(Paramètres!$C$2:$C$3, D130) &gt; 0,Paramètres!$B$5,"")))),"")</f>
        <v/>
      </c>
      <c r="J130" s="104" t="s">
        <v>345</v>
      </c>
      <c r="K130" s="76">
        <f t="shared" si="26"/>
        <v>3</v>
      </c>
    </row>
    <row r="131" spans="1:19" ht="15">
      <c r="A131" s="92" t="s">
        <v>331</v>
      </c>
      <c r="B131" s="93" t="str">
        <f t="shared" si="25"/>
        <v>C15-SF5</v>
      </c>
      <c r="C131" s="120" t="s">
        <v>262</v>
      </c>
      <c r="D131" s="93"/>
      <c r="E131" s="93"/>
      <c r="F131" s="93" t="s">
        <v>28</v>
      </c>
      <c r="G131" s="93"/>
      <c r="H131" s="93"/>
      <c r="I131" s="93" t="str">
        <f>IF(H131=Paramètres!$D$2, IF(COUNTIF(Paramètres!$C$2:$C$3, G131) &gt; 0,Paramètres!$B$2, IF(COUNTIF(Paramètres!$C$2:$C$3, F131) &gt; 0,Paramètres!$B$4, IF(COUNTIF(Paramètres!$C$2:$C$3, E131) &gt; 0,Paramètres!$B$3, IF(COUNTIF(Paramètres!$C$2:$C$3, D131) &gt; 0,Paramètres!$B$5,"")))),"")</f>
        <v/>
      </c>
      <c r="J131" s="104" t="s">
        <v>345</v>
      </c>
      <c r="K131" s="76">
        <f t="shared" si="26"/>
        <v>4</v>
      </c>
    </row>
    <row r="132" spans="1:19" ht="15">
      <c r="A132" s="92" t="s">
        <v>331</v>
      </c>
      <c r="B132" s="93" t="str">
        <f t="shared" si="25"/>
        <v>C15-SF6</v>
      </c>
      <c r="C132" s="79" t="s">
        <v>264</v>
      </c>
      <c r="D132" s="93"/>
      <c r="E132" s="93"/>
      <c r="F132" s="93" t="s">
        <v>28</v>
      </c>
      <c r="G132" s="93"/>
      <c r="H132" s="93" t="s">
        <v>347</v>
      </c>
      <c r="I132" s="93" t="str">
        <f>IF(H132=Paramètres!$D$2, IF(COUNTIF(Paramètres!$C$2:$C$3, G132) &gt; 0,Paramètres!$B$2, IF(COUNTIF(Paramètres!$C$2:$C$3, F132) &gt; 0,Paramètres!$B$4, IF(COUNTIF(Paramètres!$C$2:$C$3, E132) &gt; 0,Paramètres!$B$3, IF(COUNTIF(Paramètres!$C$2:$C$3, D132) &gt; 0,Paramètres!$B$5,"")))),"")</f>
        <v>Socle décisionnel</v>
      </c>
      <c r="J132" s="108" t="s">
        <v>344</v>
      </c>
      <c r="K132" s="76">
        <f t="shared" si="26"/>
        <v>5</v>
      </c>
    </row>
    <row r="133" spans="1:19" ht="15">
      <c r="A133" s="92" t="s">
        <v>331</v>
      </c>
      <c r="B133" s="93" t="str">
        <f t="shared" si="25"/>
        <v>C15-SF7</v>
      </c>
      <c r="C133" s="79" t="s">
        <v>348</v>
      </c>
      <c r="D133" s="93"/>
      <c r="E133" s="93"/>
      <c r="F133" s="93"/>
      <c r="G133" s="93"/>
      <c r="H133" s="93"/>
      <c r="I133" s="93" t="str">
        <f>IF(H133=Paramètres!$D$2, IF(COUNTIF(Paramètres!$C$2:$C$3, G133) &gt; 0,Paramètres!$B$2, IF(COUNTIF(Paramètres!$C$2:$C$3, F133) &gt; 0,Paramètres!$B$4, IF(COUNTIF(Paramètres!$C$2:$C$3, E133) &gt; 0,Paramètres!$B$3, IF(COUNTIF(Paramètres!$C$2:$C$3, D133) &gt; 0,Paramètres!$B$5,"")))),"")</f>
        <v/>
      </c>
      <c r="J133" s="93"/>
      <c r="K133" s="76">
        <f t="shared" si="26"/>
        <v>6</v>
      </c>
    </row>
    <row r="134" spans="1:19" ht="15">
      <c r="A134" s="101" t="s">
        <v>332</v>
      </c>
      <c r="B134" s="82" t="s">
        <v>265</v>
      </c>
      <c r="C134" s="83"/>
      <c r="D134" s="102"/>
      <c r="E134" s="102"/>
      <c r="F134" s="102"/>
      <c r="G134" s="102"/>
      <c r="H134" s="102"/>
      <c r="I134" s="102"/>
      <c r="J134" s="102"/>
      <c r="K134" s="76"/>
      <c r="L134" s="86" t="s">
        <v>343</v>
      </c>
      <c r="M134" s="87">
        <f>COUNTIF($J135:$J142,L134)/COUNTA($J135:$J142)</f>
        <v>0</v>
      </c>
      <c r="N134" s="88" t="s">
        <v>344</v>
      </c>
      <c r="O134" s="87">
        <f>COUNTIF($J135:$J142,N134)/COUNTA($J135:$J142)</f>
        <v>1</v>
      </c>
      <c r="P134" s="89" t="s">
        <v>345</v>
      </c>
      <c r="Q134" s="87">
        <f>COUNTIF($J135:$J142,P134)/COUNTA($J135:$J142)</f>
        <v>0</v>
      </c>
      <c r="R134" s="90" t="s">
        <v>346</v>
      </c>
      <c r="S134" s="87">
        <f>COUNTIF($J135:$J142,R134)/COUNTA($J135:$J142)</f>
        <v>0</v>
      </c>
    </row>
    <row r="135" spans="1:19" ht="15">
      <c r="A135" s="92" t="s">
        <v>332</v>
      </c>
      <c r="B135" s="93" t="str">
        <f t="shared" ref="B135:B142" si="27">A135&amp;"-SF"&amp;(K135+1)</f>
        <v>C16-SF1</v>
      </c>
      <c r="C135" s="79" t="s">
        <v>267</v>
      </c>
      <c r="D135" s="93"/>
      <c r="E135" s="93"/>
      <c r="F135" s="93" t="s">
        <v>28</v>
      </c>
      <c r="G135" s="93"/>
      <c r="H135" s="93"/>
      <c r="I135" s="93" t="str">
        <f>IF(H135=Paramètres!$D$2, IF(COUNTIF(Paramètres!$C$2:$C$3, G135) &gt; 0,Paramètres!$B$2, IF(COUNTIF(Paramètres!$C$2:$C$3, F135) &gt; 0,Paramètres!$B$4, IF(COUNTIF(Paramètres!$C$2:$C$3, E135) &gt; 0,Paramètres!$B$3, IF(COUNTIF(Paramètres!$C$2:$C$3, D135) &gt; 0,Paramètres!$B$5,"")))),"")</f>
        <v/>
      </c>
      <c r="J135" s="108" t="s">
        <v>344</v>
      </c>
      <c r="K135" s="76">
        <v>0</v>
      </c>
    </row>
    <row r="136" spans="1:19" ht="15">
      <c r="A136" s="92" t="s">
        <v>332</v>
      </c>
      <c r="B136" s="93" t="str">
        <f t="shared" si="27"/>
        <v>C16-SF2</v>
      </c>
      <c r="C136" s="79" t="s">
        <v>269</v>
      </c>
      <c r="D136" s="93"/>
      <c r="E136" s="93"/>
      <c r="F136" s="93" t="s">
        <v>28</v>
      </c>
      <c r="G136" s="93"/>
      <c r="H136" s="93" t="s">
        <v>347</v>
      </c>
      <c r="I136" s="93" t="str">
        <f>IF(H136=Paramètres!$D$2, IF(COUNTIF(Paramètres!$C$2:$C$3, G136) &gt; 0,Paramètres!$B$2, IF(COUNTIF(Paramètres!$C$2:$C$3, F136) &gt; 0,Paramètres!$B$4, IF(COUNTIF(Paramètres!$C$2:$C$3, E136) &gt; 0,Paramètres!$B$3, IF(COUNTIF(Paramètres!$C$2:$C$3, D136) &gt; 0,Paramètres!$B$5,"")))),"")</f>
        <v>Socle décisionnel</v>
      </c>
      <c r="J136" s="108" t="s">
        <v>344</v>
      </c>
      <c r="K136" s="76">
        <f t="shared" ref="K136:K142" si="28">K135+1</f>
        <v>1</v>
      </c>
    </row>
    <row r="137" spans="1:19" ht="15">
      <c r="A137" s="92" t="s">
        <v>332</v>
      </c>
      <c r="B137" s="93" t="str">
        <f t="shared" si="27"/>
        <v>C16-SF3</v>
      </c>
      <c r="C137" s="79" t="s">
        <v>271</v>
      </c>
      <c r="D137" s="93"/>
      <c r="E137" s="93"/>
      <c r="F137" s="93" t="s">
        <v>28</v>
      </c>
      <c r="G137" s="93"/>
      <c r="H137" s="93"/>
      <c r="I137" s="93" t="str">
        <f>IF(H137=Paramètres!$D$2, IF(COUNTIF(Paramètres!$C$2:$C$3, G137) &gt; 0,Paramètres!$B$2, IF(COUNTIF(Paramètres!$C$2:$C$3, F137) &gt; 0,Paramètres!$B$4, IF(COUNTIF(Paramètres!$C$2:$C$3, E137) &gt; 0,Paramètres!$B$3, IF(COUNTIF(Paramètres!$C$2:$C$3, D137) &gt; 0,Paramètres!$B$5,"")))),"")</f>
        <v/>
      </c>
      <c r="J137" s="108" t="s">
        <v>344</v>
      </c>
      <c r="K137" s="76">
        <f t="shared" si="28"/>
        <v>2</v>
      </c>
    </row>
    <row r="138" spans="1:19" ht="15">
      <c r="A138" s="92" t="s">
        <v>332</v>
      </c>
      <c r="B138" s="93" t="str">
        <f t="shared" si="27"/>
        <v>C16-SF4</v>
      </c>
      <c r="C138" s="98" t="s">
        <v>273</v>
      </c>
      <c r="D138" s="93"/>
      <c r="E138" s="93"/>
      <c r="F138" s="93" t="s">
        <v>28</v>
      </c>
      <c r="G138" s="93"/>
      <c r="H138" s="93"/>
      <c r="I138" s="93" t="str">
        <f>IF(H138=Paramètres!$D$2, IF(COUNTIF(Paramètres!$C$2:$C$3, G138) &gt; 0,Paramètres!$B$2, IF(COUNTIF(Paramètres!$C$2:$C$3, F138) &gt; 0,Paramètres!$B$4, IF(COUNTIF(Paramètres!$C$2:$C$3, E138) &gt; 0,Paramètres!$B$3, IF(COUNTIF(Paramètres!$C$2:$C$3, D138) &gt; 0,Paramètres!$B$5,"")))),"")</f>
        <v/>
      </c>
      <c r="J138" s="108" t="s">
        <v>344</v>
      </c>
      <c r="K138" s="76">
        <f t="shared" si="28"/>
        <v>3</v>
      </c>
    </row>
    <row r="139" spans="1:19" ht="15">
      <c r="A139" s="92" t="s">
        <v>332</v>
      </c>
      <c r="B139" s="93" t="str">
        <f t="shared" si="27"/>
        <v>C16-SF5</v>
      </c>
      <c r="C139" s="79" t="s">
        <v>275</v>
      </c>
      <c r="D139" s="93"/>
      <c r="E139" s="93"/>
      <c r="F139" s="93" t="s">
        <v>28</v>
      </c>
      <c r="G139" s="93"/>
      <c r="H139" s="93"/>
      <c r="I139" s="93" t="str">
        <f>IF(H139=Paramètres!$D$2, IF(COUNTIF(Paramètres!$C$2:$C$3, G139) &gt; 0,Paramètres!$B$2, IF(COUNTIF(Paramètres!$C$2:$C$3, F139) &gt; 0,Paramètres!$B$4, IF(COUNTIF(Paramètres!$C$2:$C$3, E139) &gt; 0,Paramètres!$B$3, IF(COUNTIF(Paramètres!$C$2:$C$3, D139) &gt; 0,Paramètres!$B$5,"")))),"")</f>
        <v/>
      </c>
      <c r="J139" s="108" t="s">
        <v>344</v>
      </c>
      <c r="K139" s="76">
        <f t="shared" si="28"/>
        <v>4</v>
      </c>
    </row>
    <row r="140" spans="1:19" ht="15">
      <c r="A140" s="92" t="s">
        <v>332</v>
      </c>
      <c r="B140" s="93" t="str">
        <f t="shared" si="27"/>
        <v>C16-SF6</v>
      </c>
      <c r="C140" s="79" t="s">
        <v>277</v>
      </c>
      <c r="D140" s="93"/>
      <c r="E140" s="93"/>
      <c r="F140" s="93" t="s">
        <v>28</v>
      </c>
      <c r="G140" s="93"/>
      <c r="H140" s="93"/>
      <c r="I140" s="93" t="str">
        <f>IF(H140=Paramètres!$D$2, IF(COUNTIF(Paramètres!$C$2:$C$3, G140) &gt; 0,Paramètres!$B$2, IF(COUNTIF(Paramètres!$C$2:$C$3, F140) &gt; 0,Paramètres!$B$4, IF(COUNTIF(Paramètres!$C$2:$C$3, E140) &gt; 0,Paramètres!$B$3, IF(COUNTIF(Paramètres!$C$2:$C$3, D140) &gt; 0,Paramètres!$B$5,"")))),"")</f>
        <v/>
      </c>
      <c r="J140" s="108" t="s">
        <v>344</v>
      </c>
      <c r="K140" s="76">
        <f t="shared" si="28"/>
        <v>5</v>
      </c>
    </row>
    <row r="141" spans="1:19" ht="15">
      <c r="A141" s="92" t="s">
        <v>332</v>
      </c>
      <c r="B141" s="93" t="str">
        <f t="shared" si="27"/>
        <v>C16-SF7</v>
      </c>
      <c r="C141" s="79" t="s">
        <v>279</v>
      </c>
      <c r="D141" s="93"/>
      <c r="E141" s="93"/>
      <c r="F141" s="93" t="s">
        <v>28</v>
      </c>
      <c r="G141" s="93"/>
      <c r="H141" s="93"/>
      <c r="I141" s="93" t="str">
        <f>IF(H141=Paramètres!$D$2, IF(COUNTIF(Paramètres!$C$2:$C$3, G141) &gt; 0,Paramètres!$B$2, IF(COUNTIF(Paramètres!$C$2:$C$3, F141) &gt; 0,Paramètres!$B$4, IF(COUNTIF(Paramètres!$C$2:$C$3, E141) &gt; 0,Paramètres!$B$3, IF(COUNTIF(Paramètres!$C$2:$C$3, D141) &gt; 0,Paramètres!$B$5,"")))),"")</f>
        <v/>
      </c>
      <c r="J141" s="108" t="s">
        <v>344</v>
      </c>
      <c r="K141" s="76">
        <f t="shared" si="28"/>
        <v>6</v>
      </c>
    </row>
    <row r="142" spans="1:19" ht="15">
      <c r="A142" s="92" t="s">
        <v>332</v>
      </c>
      <c r="B142" s="93" t="str">
        <f t="shared" si="27"/>
        <v>C16-SF8</v>
      </c>
      <c r="C142" s="79" t="s">
        <v>281</v>
      </c>
      <c r="D142" s="93"/>
      <c r="E142" s="93"/>
      <c r="F142" s="93" t="s">
        <v>28</v>
      </c>
      <c r="G142" s="93"/>
      <c r="H142" s="93"/>
      <c r="I142" s="93" t="str">
        <f>IF(H142=Paramètres!$D$2, IF(COUNTIF(Paramètres!$C$2:$C$3, G142) &gt; 0,Paramètres!$B$2, IF(COUNTIF(Paramètres!$C$2:$C$3, F142) &gt; 0,Paramètres!$B$4, IF(COUNTIF(Paramètres!$C$2:$C$3, E142) &gt; 0,Paramètres!$B$3, IF(COUNTIF(Paramètres!$C$2:$C$3, D142) &gt; 0,Paramètres!$B$5,"")))),"")</f>
        <v/>
      </c>
      <c r="J142" s="108" t="s">
        <v>344</v>
      </c>
      <c r="K142" s="76">
        <f t="shared" si="28"/>
        <v>7</v>
      </c>
    </row>
    <row r="143" spans="1:19" ht="15">
      <c r="B143" s="75"/>
      <c r="C143" s="79"/>
      <c r="D143" s="93"/>
      <c r="E143" s="93"/>
      <c r="F143" s="93"/>
      <c r="G143" s="93"/>
      <c r="H143" s="75"/>
      <c r="I143" s="75"/>
      <c r="J143" s="75"/>
      <c r="K143" s="76"/>
    </row>
    <row r="144" spans="1:19" ht="15">
      <c r="B144" s="75"/>
      <c r="C144" s="79"/>
      <c r="D144" s="93"/>
      <c r="E144" s="93"/>
      <c r="F144" s="93"/>
      <c r="G144" s="93"/>
      <c r="H144" s="75"/>
      <c r="I144" s="75"/>
      <c r="J144" s="75"/>
      <c r="K144" s="76"/>
    </row>
    <row r="145" spans="2:11" ht="15">
      <c r="B145" s="75"/>
      <c r="C145" s="79"/>
      <c r="D145" s="93"/>
      <c r="E145" s="93"/>
      <c r="F145" s="93"/>
      <c r="G145" s="93"/>
      <c r="H145" s="75"/>
      <c r="I145" s="75"/>
      <c r="J145" s="75"/>
      <c r="K145" s="76"/>
    </row>
    <row r="146" spans="2:11" ht="15">
      <c r="B146" s="125" t="s">
        <v>317</v>
      </c>
      <c r="C146" s="126" t="s">
        <v>25</v>
      </c>
      <c r="D146" s="93"/>
      <c r="E146" s="93"/>
      <c r="F146" s="93"/>
      <c r="G146" s="93"/>
      <c r="H146" s="75"/>
      <c r="I146" s="75"/>
      <c r="J146" s="75"/>
      <c r="K146" s="76"/>
    </row>
    <row r="147" spans="2:11" ht="15">
      <c r="B147" s="125" t="s">
        <v>318</v>
      </c>
      <c r="C147" s="126" t="s">
        <v>51</v>
      </c>
      <c r="D147" s="93"/>
      <c r="E147" s="93"/>
      <c r="F147" s="93"/>
      <c r="G147" s="93"/>
      <c r="H147" s="75"/>
      <c r="I147" s="75"/>
      <c r="J147" s="75"/>
      <c r="K147" s="76"/>
    </row>
    <row r="148" spans="2:11" ht="15">
      <c r="B148" s="125" t="s">
        <v>319</v>
      </c>
      <c r="C148" s="126" t="s">
        <v>70</v>
      </c>
      <c r="D148" s="1"/>
      <c r="E148" s="1" t="s">
        <v>302</v>
      </c>
      <c r="F148" s="93"/>
      <c r="G148" s="93"/>
      <c r="H148" s="75"/>
      <c r="I148" s="75"/>
      <c r="J148" s="75"/>
      <c r="K148" s="76"/>
    </row>
    <row r="149" spans="2:11" ht="15">
      <c r="B149" s="125" t="s">
        <v>320</v>
      </c>
      <c r="C149" s="126" t="s">
        <v>93</v>
      </c>
      <c r="D149" s="1"/>
      <c r="E149" s="1" t="s">
        <v>303</v>
      </c>
      <c r="F149" s="93"/>
      <c r="G149" s="93"/>
      <c r="H149" s="75"/>
      <c r="I149" s="75"/>
      <c r="J149" s="75"/>
      <c r="K149" s="76"/>
    </row>
    <row r="150" spans="2:11" ht="15">
      <c r="B150" s="125" t="s">
        <v>321</v>
      </c>
      <c r="C150" s="126" t="s">
        <v>108</v>
      </c>
      <c r="D150" s="1"/>
      <c r="E150" s="1" t="s">
        <v>304</v>
      </c>
      <c r="F150" s="93"/>
      <c r="G150" s="93"/>
      <c r="H150" s="75"/>
      <c r="I150" s="75"/>
      <c r="J150" s="75"/>
      <c r="K150" s="76"/>
    </row>
    <row r="151" spans="2:11" ht="15">
      <c r="B151" s="125" t="s">
        <v>322</v>
      </c>
      <c r="C151" s="126" t="s">
        <v>119</v>
      </c>
      <c r="D151" s="1"/>
      <c r="E151" s="1" t="s">
        <v>305</v>
      </c>
      <c r="F151" s="93"/>
      <c r="G151" s="93"/>
      <c r="H151" s="75"/>
      <c r="I151" s="75"/>
      <c r="J151" s="75"/>
      <c r="K151" s="76"/>
    </row>
    <row r="152" spans="2:11" ht="15">
      <c r="B152" s="125" t="s">
        <v>323</v>
      </c>
      <c r="C152" s="126" t="s">
        <v>132</v>
      </c>
      <c r="D152" s="1"/>
      <c r="E152" s="1" t="s">
        <v>306</v>
      </c>
      <c r="F152" s="93"/>
      <c r="G152" s="93"/>
      <c r="H152" s="75"/>
      <c r="I152" s="75"/>
      <c r="J152" s="75"/>
      <c r="K152" s="76"/>
    </row>
    <row r="153" spans="2:11" ht="15">
      <c r="B153" s="125" t="s">
        <v>324</v>
      </c>
      <c r="C153" s="126" t="s">
        <v>145</v>
      </c>
      <c r="D153" s="1"/>
      <c r="E153" s="1" t="s">
        <v>307</v>
      </c>
      <c r="F153" s="93"/>
      <c r="G153" s="93"/>
      <c r="H153" s="75"/>
      <c r="I153" s="75"/>
      <c r="J153" s="75"/>
      <c r="K153" s="76"/>
    </row>
    <row r="154" spans="2:11" ht="25.5">
      <c r="B154" s="125" t="s">
        <v>325</v>
      </c>
      <c r="C154" s="127" t="s">
        <v>166</v>
      </c>
      <c r="D154" s="1"/>
      <c r="E154" s="1" t="s">
        <v>308</v>
      </c>
      <c r="F154" s="93"/>
      <c r="G154" s="93"/>
      <c r="H154" s="75"/>
      <c r="I154" s="75"/>
      <c r="J154" s="75"/>
      <c r="K154" s="76"/>
    </row>
    <row r="155" spans="2:11" ht="15">
      <c r="B155" s="125" t="s">
        <v>326</v>
      </c>
      <c r="C155" s="126" t="s">
        <v>187</v>
      </c>
      <c r="D155" s="1"/>
      <c r="E155" s="1" t="s">
        <v>309</v>
      </c>
      <c r="F155" s="93"/>
      <c r="G155" s="93"/>
      <c r="H155" s="75"/>
      <c r="I155" s="75"/>
      <c r="J155" s="75"/>
      <c r="K155" s="76"/>
    </row>
    <row r="156" spans="2:11" ht="15">
      <c r="B156" s="125" t="s">
        <v>327</v>
      </c>
      <c r="C156" s="126" t="s">
        <v>202</v>
      </c>
      <c r="D156" s="1"/>
      <c r="E156" s="1" t="s">
        <v>310</v>
      </c>
      <c r="F156" s="93"/>
      <c r="G156" s="93"/>
      <c r="H156" s="75"/>
      <c r="I156" s="75"/>
      <c r="J156" s="75"/>
      <c r="K156" s="76"/>
    </row>
    <row r="157" spans="2:11" ht="15">
      <c r="B157" s="125" t="s">
        <v>328</v>
      </c>
      <c r="C157" s="126" t="s">
        <v>223</v>
      </c>
      <c r="D157" s="1"/>
      <c r="E157" s="1" t="s">
        <v>311</v>
      </c>
      <c r="F157" s="93"/>
      <c r="G157" s="93"/>
      <c r="H157" s="75"/>
      <c r="I157" s="75"/>
      <c r="J157" s="75"/>
      <c r="K157" s="76"/>
    </row>
    <row r="158" spans="2:11" ht="15">
      <c r="B158" s="125" t="s">
        <v>329</v>
      </c>
      <c r="C158" s="126" t="s">
        <v>234</v>
      </c>
      <c r="D158" s="1"/>
      <c r="E158" s="1" t="s">
        <v>312</v>
      </c>
      <c r="F158" s="93"/>
      <c r="G158" s="93"/>
      <c r="H158" s="75"/>
      <c r="I158" s="75"/>
      <c r="J158" s="75"/>
      <c r="K158" s="76"/>
    </row>
    <row r="159" spans="2:11" ht="15">
      <c r="B159" s="125" t="s">
        <v>330</v>
      </c>
      <c r="C159" s="126" t="s">
        <v>241</v>
      </c>
      <c r="D159" s="1"/>
      <c r="E159" s="1" t="s">
        <v>313</v>
      </c>
      <c r="F159" s="93"/>
      <c r="G159" s="93"/>
      <c r="H159" s="75"/>
      <c r="I159" s="75"/>
      <c r="J159" s="75"/>
      <c r="K159" s="76"/>
    </row>
    <row r="160" spans="2:11" ht="15">
      <c r="B160" s="125" t="s">
        <v>331</v>
      </c>
      <c r="C160" s="126" t="s">
        <v>252</v>
      </c>
      <c r="D160" s="1"/>
      <c r="E160" s="1" t="s">
        <v>314</v>
      </c>
      <c r="F160" s="93"/>
      <c r="G160" s="93"/>
      <c r="H160" s="75"/>
      <c r="I160" s="75"/>
      <c r="J160" s="75"/>
      <c r="K160" s="76"/>
    </row>
    <row r="161" spans="2:11" ht="15">
      <c r="B161" s="125" t="s">
        <v>332</v>
      </c>
      <c r="C161" s="126" t="s">
        <v>265</v>
      </c>
      <c r="D161" s="1"/>
      <c r="E161" s="1" t="s">
        <v>315</v>
      </c>
      <c r="F161" s="93"/>
      <c r="G161" s="93"/>
      <c r="H161" s="75"/>
      <c r="I161" s="75"/>
      <c r="J161" s="75"/>
      <c r="K161" s="76"/>
    </row>
    <row r="162" spans="2:11" ht="15">
      <c r="B162" s="75"/>
      <c r="C162" s="79"/>
      <c r="D162" s="93"/>
      <c r="E162" s="93"/>
      <c r="F162" s="93"/>
      <c r="G162" s="93"/>
      <c r="H162" s="75"/>
      <c r="I162" s="75"/>
      <c r="J162" s="75"/>
      <c r="K162" s="76"/>
    </row>
    <row r="163" spans="2:11" ht="15">
      <c r="B163" s="75"/>
      <c r="C163" s="79"/>
      <c r="D163" s="93"/>
      <c r="E163" s="93"/>
      <c r="F163" s="93"/>
      <c r="G163" s="93"/>
      <c r="H163" s="75"/>
      <c r="I163" s="75"/>
      <c r="J163" s="75"/>
      <c r="K163" s="76"/>
    </row>
    <row r="164" spans="2:11" ht="15">
      <c r="B164" s="75"/>
      <c r="C164" s="79"/>
      <c r="D164" s="93"/>
      <c r="E164" s="93"/>
      <c r="F164" s="93"/>
      <c r="G164" s="93"/>
      <c r="H164" s="75"/>
      <c r="I164" s="75"/>
      <c r="J164" s="75"/>
      <c r="K164" s="76"/>
    </row>
    <row r="165" spans="2:11" ht="15">
      <c r="B165" s="75"/>
      <c r="C165" s="79"/>
      <c r="D165" s="93"/>
      <c r="E165" s="93"/>
      <c r="F165" s="93"/>
      <c r="G165" s="93"/>
      <c r="H165" s="75"/>
      <c r="I165" s="75"/>
      <c r="J165" s="75"/>
      <c r="K165" s="76"/>
    </row>
    <row r="166" spans="2:11" ht="15">
      <c r="B166" s="75"/>
      <c r="C166" s="79"/>
      <c r="D166" s="93"/>
      <c r="E166" s="93"/>
      <c r="F166" s="93"/>
      <c r="G166" s="93"/>
      <c r="H166" s="75"/>
      <c r="I166" s="75"/>
      <c r="J166" s="75"/>
      <c r="K166" s="76"/>
    </row>
    <row r="167" spans="2:11" ht="15">
      <c r="B167" s="75"/>
      <c r="C167" s="79"/>
      <c r="D167" s="93"/>
      <c r="E167" s="93"/>
      <c r="F167" s="93"/>
      <c r="G167" s="93"/>
      <c r="H167" s="75"/>
      <c r="I167" s="75"/>
      <c r="J167" s="75"/>
      <c r="K167" s="76"/>
    </row>
    <row r="168" spans="2:11" ht="15">
      <c r="B168" s="75"/>
      <c r="C168" s="79"/>
      <c r="D168" s="93"/>
      <c r="E168" s="93"/>
      <c r="F168" s="93"/>
      <c r="G168" s="93"/>
      <c r="H168" s="75"/>
      <c r="I168" s="75"/>
      <c r="J168" s="75"/>
      <c r="K168" s="76"/>
    </row>
    <row r="169" spans="2:11" ht="15">
      <c r="B169" s="75"/>
      <c r="C169" s="79"/>
      <c r="D169" s="93"/>
      <c r="E169" s="93"/>
      <c r="F169" s="93"/>
      <c r="G169" s="93"/>
      <c r="H169" s="75"/>
      <c r="I169" s="75"/>
      <c r="J169" s="75"/>
      <c r="K169" s="76"/>
    </row>
    <row r="170" spans="2:11" ht="15">
      <c r="B170" s="75"/>
      <c r="C170" s="79"/>
      <c r="D170" s="93"/>
      <c r="E170" s="93"/>
      <c r="F170" s="93"/>
      <c r="G170" s="93"/>
      <c r="H170" s="75"/>
      <c r="I170" s="75"/>
      <c r="J170" s="75"/>
      <c r="K170" s="76"/>
    </row>
    <row r="171" spans="2:11" ht="15">
      <c r="B171" s="75"/>
      <c r="C171" s="79"/>
      <c r="D171" s="93"/>
      <c r="E171" s="93"/>
      <c r="F171" s="93"/>
      <c r="G171" s="93"/>
      <c r="H171" s="75"/>
      <c r="I171" s="75"/>
      <c r="J171" s="75"/>
      <c r="K171" s="76"/>
    </row>
    <row r="172" spans="2:11" ht="15">
      <c r="B172" s="75"/>
      <c r="C172" s="79"/>
      <c r="D172" s="93"/>
      <c r="E172" s="93"/>
      <c r="F172" s="93"/>
      <c r="G172" s="93"/>
      <c r="H172" s="75"/>
      <c r="I172" s="75"/>
      <c r="J172" s="75"/>
      <c r="K172" s="76"/>
    </row>
    <row r="173" spans="2:11" ht="15">
      <c r="B173" s="75"/>
      <c r="C173" s="79"/>
      <c r="D173" s="93"/>
      <c r="E173" s="93"/>
      <c r="F173" s="93"/>
      <c r="G173" s="93"/>
      <c r="H173" s="75"/>
      <c r="I173" s="75"/>
      <c r="J173" s="75"/>
      <c r="K173" s="76"/>
    </row>
    <row r="174" spans="2:11" ht="15">
      <c r="B174" s="75"/>
      <c r="C174" s="79"/>
      <c r="D174" s="93"/>
      <c r="E174" s="93"/>
      <c r="F174" s="93"/>
      <c r="G174" s="93"/>
      <c r="H174" s="75"/>
      <c r="I174" s="75"/>
      <c r="J174" s="75"/>
      <c r="K174" s="76"/>
    </row>
    <row r="175" spans="2:11" ht="15">
      <c r="B175" s="75"/>
      <c r="C175" s="79"/>
      <c r="D175" s="93"/>
      <c r="E175" s="93"/>
      <c r="F175" s="93"/>
      <c r="G175" s="93"/>
      <c r="H175" s="75"/>
      <c r="I175" s="75"/>
      <c r="J175" s="75"/>
      <c r="K175" s="76"/>
    </row>
    <row r="176" spans="2:11" ht="15">
      <c r="B176" s="75"/>
      <c r="C176" s="79"/>
      <c r="D176" s="93"/>
      <c r="E176" s="93"/>
      <c r="F176" s="93"/>
      <c r="G176" s="93"/>
      <c r="H176" s="75"/>
      <c r="I176" s="75"/>
      <c r="J176" s="75"/>
      <c r="K176" s="76"/>
    </row>
    <row r="177" spans="2:11" ht="15">
      <c r="B177" s="75"/>
      <c r="C177" s="79"/>
      <c r="D177" s="93"/>
      <c r="E177" s="93"/>
      <c r="F177" s="93"/>
      <c r="G177" s="93"/>
      <c r="H177" s="75"/>
      <c r="I177" s="75"/>
      <c r="J177" s="75"/>
      <c r="K177" s="76"/>
    </row>
    <row r="178" spans="2:11" ht="15">
      <c r="B178" s="75"/>
      <c r="C178" s="79"/>
      <c r="D178" s="93"/>
      <c r="E178" s="93"/>
      <c r="F178" s="93"/>
      <c r="G178" s="93"/>
      <c r="H178" s="75"/>
      <c r="I178" s="75"/>
      <c r="J178" s="75"/>
      <c r="K178" s="76"/>
    </row>
    <row r="179" spans="2:11" ht="15">
      <c r="B179" s="75"/>
      <c r="C179" s="79"/>
      <c r="D179" s="93"/>
      <c r="E179" s="93"/>
      <c r="F179" s="93"/>
      <c r="G179" s="93"/>
      <c r="H179" s="75"/>
      <c r="I179" s="75"/>
      <c r="J179" s="75"/>
      <c r="K179" s="76"/>
    </row>
    <row r="180" spans="2:11" ht="15">
      <c r="B180" s="75"/>
      <c r="C180" s="79"/>
      <c r="D180" s="93"/>
      <c r="E180" s="93"/>
      <c r="F180" s="93"/>
      <c r="G180" s="93"/>
      <c r="H180" s="75"/>
      <c r="I180" s="75"/>
      <c r="J180" s="75"/>
      <c r="K180" s="76"/>
    </row>
    <row r="181" spans="2:11" ht="15">
      <c r="B181" s="75"/>
      <c r="C181" s="79"/>
      <c r="D181" s="93"/>
      <c r="E181" s="93"/>
      <c r="F181" s="93"/>
      <c r="G181" s="93"/>
      <c r="H181" s="75"/>
      <c r="I181" s="75"/>
      <c r="J181" s="75"/>
      <c r="K181" s="76"/>
    </row>
    <row r="182" spans="2:11" ht="15">
      <c r="B182" s="75"/>
      <c r="C182" s="79"/>
      <c r="D182" s="93"/>
      <c r="E182" s="93"/>
      <c r="F182" s="93"/>
      <c r="G182" s="93"/>
      <c r="H182" s="75"/>
      <c r="I182" s="75"/>
      <c r="J182" s="75"/>
      <c r="K182" s="76"/>
    </row>
    <row r="183" spans="2:11" ht="15">
      <c r="B183" s="75"/>
      <c r="C183" s="79"/>
      <c r="D183" s="93"/>
      <c r="E183" s="93"/>
      <c r="F183" s="93"/>
      <c r="G183" s="93"/>
      <c r="H183" s="75"/>
      <c r="I183" s="75"/>
      <c r="J183" s="75"/>
      <c r="K183" s="76"/>
    </row>
    <row r="184" spans="2:11" ht="15">
      <c r="B184" s="75"/>
      <c r="C184" s="79"/>
      <c r="D184" s="93"/>
      <c r="E184" s="93"/>
      <c r="F184" s="93"/>
      <c r="G184" s="93"/>
      <c r="H184" s="75"/>
      <c r="I184" s="75"/>
      <c r="J184" s="75"/>
      <c r="K184" s="76"/>
    </row>
    <row r="185" spans="2:11" ht="15">
      <c r="B185" s="75"/>
      <c r="C185" s="79"/>
      <c r="D185" s="93"/>
      <c r="E185" s="93"/>
      <c r="F185" s="93"/>
      <c r="G185" s="93"/>
      <c r="H185" s="75"/>
      <c r="I185" s="75"/>
      <c r="J185" s="75"/>
      <c r="K185" s="76"/>
    </row>
    <row r="186" spans="2:11" ht="15">
      <c r="B186" s="75"/>
      <c r="C186" s="79"/>
      <c r="D186" s="93"/>
      <c r="E186" s="93"/>
      <c r="F186" s="93"/>
      <c r="G186" s="93"/>
      <c r="H186" s="75"/>
      <c r="I186" s="75"/>
      <c r="J186" s="75"/>
      <c r="K186" s="76"/>
    </row>
    <row r="187" spans="2:11" ht="15">
      <c r="B187" s="75"/>
      <c r="C187" s="79"/>
      <c r="D187" s="93"/>
      <c r="E187" s="93"/>
      <c r="F187" s="93"/>
      <c r="G187" s="93"/>
      <c r="H187" s="75"/>
      <c r="I187" s="75"/>
      <c r="J187" s="75"/>
      <c r="K187" s="76"/>
    </row>
    <row r="188" spans="2:11" ht="15">
      <c r="B188" s="75"/>
      <c r="C188" s="79"/>
      <c r="D188" s="93"/>
      <c r="E188" s="93"/>
      <c r="F188" s="93"/>
      <c r="G188" s="93"/>
      <c r="H188" s="75"/>
      <c r="I188" s="75"/>
      <c r="J188" s="75"/>
      <c r="K188" s="76"/>
    </row>
    <row r="189" spans="2:11" ht="15">
      <c r="B189" s="75"/>
      <c r="C189" s="79"/>
      <c r="D189" s="93"/>
      <c r="E189" s="93"/>
      <c r="F189" s="93"/>
      <c r="G189" s="93"/>
      <c r="H189" s="75"/>
      <c r="I189" s="75"/>
      <c r="J189" s="75"/>
      <c r="K189" s="76"/>
    </row>
    <row r="190" spans="2:11" ht="15">
      <c r="B190" s="75"/>
      <c r="C190" s="79"/>
      <c r="D190" s="93"/>
      <c r="E190" s="93"/>
      <c r="F190" s="93"/>
      <c r="G190" s="93"/>
      <c r="H190" s="75"/>
      <c r="I190" s="75"/>
      <c r="J190" s="75"/>
      <c r="K190" s="76"/>
    </row>
    <row r="191" spans="2:11" ht="15">
      <c r="B191" s="75"/>
      <c r="C191" s="79"/>
      <c r="D191" s="93"/>
      <c r="E191" s="93"/>
      <c r="F191" s="93"/>
      <c r="G191" s="93"/>
      <c r="H191" s="75"/>
      <c r="I191" s="75"/>
      <c r="J191" s="75"/>
      <c r="K191" s="76"/>
    </row>
    <row r="192" spans="2:11" ht="15">
      <c r="B192" s="75"/>
      <c r="C192" s="79"/>
      <c r="D192" s="93"/>
      <c r="E192" s="93"/>
      <c r="F192" s="93"/>
      <c r="G192" s="93"/>
      <c r="H192" s="75"/>
      <c r="I192" s="75"/>
      <c r="J192" s="75"/>
      <c r="K192" s="76"/>
    </row>
    <row r="193" spans="2:11" ht="15">
      <c r="B193" s="75"/>
      <c r="C193" s="79"/>
      <c r="D193" s="93"/>
      <c r="E193" s="93"/>
      <c r="F193" s="93"/>
      <c r="G193" s="93"/>
      <c r="H193" s="75"/>
      <c r="I193" s="75"/>
      <c r="J193" s="75"/>
      <c r="K193" s="76"/>
    </row>
    <row r="194" spans="2:11" ht="15">
      <c r="B194" s="75"/>
      <c r="C194" s="79"/>
      <c r="D194" s="93"/>
      <c r="E194" s="93"/>
      <c r="F194" s="93"/>
      <c r="G194" s="93"/>
      <c r="H194" s="75"/>
      <c r="I194" s="75"/>
      <c r="J194" s="75"/>
      <c r="K194" s="76"/>
    </row>
    <row r="195" spans="2:11" ht="15">
      <c r="B195" s="75"/>
      <c r="C195" s="79"/>
      <c r="D195" s="93"/>
      <c r="E195" s="93"/>
      <c r="F195" s="93"/>
      <c r="G195" s="93"/>
      <c r="H195" s="75"/>
      <c r="I195" s="75"/>
      <c r="J195" s="75"/>
      <c r="K195" s="76"/>
    </row>
    <row r="196" spans="2:11" ht="15">
      <c r="B196" s="75"/>
      <c r="C196" s="79"/>
      <c r="D196" s="93"/>
      <c r="E196" s="93"/>
      <c r="F196" s="93"/>
      <c r="G196" s="93"/>
      <c r="H196" s="75"/>
      <c r="I196" s="75"/>
      <c r="J196" s="75"/>
      <c r="K196" s="76"/>
    </row>
    <row r="197" spans="2:11" ht="15">
      <c r="B197" s="75"/>
      <c r="C197" s="79"/>
      <c r="D197" s="93"/>
      <c r="E197" s="93"/>
      <c r="F197" s="93"/>
      <c r="G197" s="93"/>
      <c r="H197" s="75"/>
      <c r="I197" s="75"/>
      <c r="J197" s="75"/>
      <c r="K197" s="76"/>
    </row>
    <row r="198" spans="2:11" ht="15">
      <c r="B198" s="75"/>
      <c r="C198" s="79"/>
      <c r="D198" s="93"/>
      <c r="E198" s="93"/>
      <c r="F198" s="93"/>
      <c r="G198" s="93"/>
      <c r="H198" s="75"/>
      <c r="I198" s="75"/>
      <c r="J198" s="75"/>
      <c r="K198" s="76"/>
    </row>
    <row r="199" spans="2:11" ht="15">
      <c r="B199" s="75"/>
      <c r="C199" s="79"/>
      <c r="D199" s="93"/>
      <c r="E199" s="93"/>
      <c r="F199" s="93"/>
      <c r="G199" s="93"/>
      <c r="H199" s="75"/>
      <c r="I199" s="75"/>
      <c r="J199" s="75"/>
      <c r="K199" s="76"/>
    </row>
    <row r="200" spans="2:11" ht="15">
      <c r="B200" s="75"/>
      <c r="C200" s="79"/>
      <c r="D200" s="93"/>
      <c r="E200" s="93"/>
      <c r="F200" s="93"/>
      <c r="G200" s="93"/>
      <c r="H200" s="75"/>
      <c r="I200" s="75"/>
      <c r="J200" s="75"/>
      <c r="K200" s="76"/>
    </row>
    <row r="201" spans="2:11" ht="15">
      <c r="B201" s="75"/>
      <c r="C201" s="79"/>
      <c r="D201" s="93"/>
      <c r="E201" s="93"/>
      <c r="F201" s="93"/>
      <c r="G201" s="93"/>
      <c r="H201" s="75"/>
      <c r="I201" s="75"/>
      <c r="J201" s="75"/>
      <c r="K201" s="76"/>
    </row>
    <row r="202" spans="2:11" ht="15">
      <c r="B202" s="75"/>
      <c r="C202" s="79"/>
      <c r="D202" s="93"/>
      <c r="E202" s="93"/>
      <c r="F202" s="93"/>
      <c r="G202" s="93"/>
      <c r="H202" s="75"/>
      <c r="I202" s="75"/>
      <c r="J202" s="75"/>
      <c r="K202" s="76"/>
    </row>
    <row r="203" spans="2:11" ht="15">
      <c r="B203" s="75"/>
      <c r="C203" s="79"/>
      <c r="D203" s="93"/>
      <c r="E203" s="93"/>
      <c r="F203" s="93"/>
      <c r="G203" s="93"/>
      <c r="H203" s="75"/>
      <c r="I203" s="75"/>
      <c r="J203" s="75"/>
      <c r="K203" s="76"/>
    </row>
    <row r="204" spans="2:11" ht="15">
      <c r="B204" s="75"/>
      <c r="C204" s="79"/>
      <c r="D204" s="93"/>
      <c r="E204" s="93"/>
      <c r="F204" s="93"/>
      <c r="G204" s="93"/>
      <c r="H204" s="75"/>
      <c r="I204" s="75"/>
      <c r="J204" s="75"/>
      <c r="K204" s="76"/>
    </row>
    <row r="205" spans="2:11" ht="15">
      <c r="B205" s="75"/>
      <c r="C205" s="79"/>
      <c r="D205" s="93"/>
      <c r="E205" s="93"/>
      <c r="F205" s="93"/>
      <c r="G205" s="93"/>
      <c r="H205" s="75"/>
      <c r="I205" s="75"/>
      <c r="J205" s="75"/>
      <c r="K205" s="76"/>
    </row>
    <row r="206" spans="2:11" ht="15">
      <c r="B206" s="75"/>
      <c r="C206" s="79"/>
      <c r="D206" s="93"/>
      <c r="E206" s="93"/>
      <c r="F206" s="93"/>
      <c r="G206" s="93"/>
      <c r="H206" s="75"/>
      <c r="I206" s="75"/>
      <c r="J206" s="75"/>
      <c r="K206" s="76"/>
    </row>
    <row r="207" spans="2:11" ht="15">
      <c r="B207" s="75"/>
      <c r="C207" s="79"/>
      <c r="D207" s="93"/>
      <c r="E207" s="93"/>
      <c r="F207" s="93"/>
      <c r="G207" s="93"/>
      <c r="H207" s="75"/>
      <c r="I207" s="75"/>
      <c r="J207" s="75"/>
      <c r="K207" s="76"/>
    </row>
    <row r="208" spans="2:11" ht="15">
      <c r="B208" s="75"/>
      <c r="C208" s="79"/>
      <c r="D208" s="93"/>
      <c r="E208" s="93"/>
      <c r="F208" s="93"/>
      <c r="G208" s="93"/>
      <c r="H208" s="75"/>
      <c r="I208" s="75"/>
      <c r="J208" s="75"/>
      <c r="K208" s="76"/>
    </row>
    <row r="209" spans="2:11" ht="15">
      <c r="B209" s="75"/>
      <c r="C209" s="79"/>
      <c r="D209" s="93"/>
      <c r="E209" s="93"/>
      <c r="F209" s="93"/>
      <c r="G209" s="93"/>
      <c r="H209" s="75"/>
      <c r="I209" s="75"/>
      <c r="J209" s="75"/>
      <c r="K209" s="76"/>
    </row>
    <row r="210" spans="2:11" ht="15">
      <c r="B210" s="75"/>
      <c r="C210" s="79"/>
      <c r="D210" s="93"/>
      <c r="E210" s="93"/>
      <c r="F210" s="93"/>
      <c r="G210" s="93"/>
      <c r="H210" s="75"/>
      <c r="I210" s="75"/>
      <c r="J210" s="75"/>
      <c r="K210" s="76"/>
    </row>
    <row r="211" spans="2:11" ht="15">
      <c r="B211" s="75"/>
      <c r="C211" s="79"/>
      <c r="D211" s="93"/>
      <c r="E211" s="93"/>
      <c r="F211" s="93"/>
      <c r="G211" s="93"/>
      <c r="H211" s="75"/>
      <c r="I211" s="75"/>
      <c r="J211" s="75"/>
      <c r="K211" s="76"/>
    </row>
    <row r="212" spans="2:11" ht="15">
      <c r="B212" s="75"/>
      <c r="C212" s="79"/>
      <c r="D212" s="93"/>
      <c r="E212" s="93"/>
      <c r="F212" s="93"/>
      <c r="G212" s="93"/>
      <c r="H212" s="75"/>
      <c r="I212" s="75"/>
      <c r="J212" s="75"/>
      <c r="K212" s="76"/>
    </row>
    <row r="213" spans="2:11" ht="15">
      <c r="B213" s="75"/>
      <c r="C213" s="79"/>
      <c r="D213" s="93"/>
      <c r="E213" s="93"/>
      <c r="F213" s="93"/>
      <c r="G213" s="93"/>
      <c r="H213" s="75"/>
      <c r="I213" s="75"/>
      <c r="J213" s="75"/>
      <c r="K213" s="76"/>
    </row>
    <row r="214" spans="2:11" ht="15">
      <c r="B214" s="75"/>
      <c r="C214" s="79"/>
      <c r="D214" s="93"/>
      <c r="E214" s="93"/>
      <c r="F214" s="93"/>
      <c r="G214" s="93"/>
      <c r="H214" s="75"/>
      <c r="I214" s="75"/>
      <c r="J214" s="75"/>
      <c r="K214" s="76"/>
    </row>
    <row r="215" spans="2:11" ht="15">
      <c r="B215" s="75"/>
      <c r="C215" s="79"/>
      <c r="D215" s="93"/>
      <c r="E215" s="93"/>
      <c r="F215" s="93"/>
      <c r="G215" s="93"/>
      <c r="H215" s="75"/>
      <c r="I215" s="75"/>
      <c r="J215" s="75"/>
      <c r="K215" s="76"/>
    </row>
    <row r="216" spans="2:11" ht="15">
      <c r="B216" s="75"/>
      <c r="C216" s="79"/>
      <c r="D216" s="93"/>
      <c r="E216" s="93"/>
      <c r="F216" s="93"/>
      <c r="G216" s="93"/>
      <c r="H216" s="75"/>
      <c r="I216" s="75"/>
      <c r="J216" s="75"/>
      <c r="K216" s="76"/>
    </row>
    <row r="217" spans="2:11" ht="15">
      <c r="B217" s="75"/>
      <c r="C217" s="79"/>
      <c r="D217" s="93"/>
      <c r="E217" s="93"/>
      <c r="F217" s="93"/>
      <c r="G217" s="93"/>
      <c r="H217" s="75"/>
      <c r="I217" s="75"/>
      <c r="J217" s="75"/>
      <c r="K217" s="76"/>
    </row>
    <row r="218" spans="2:11" ht="15">
      <c r="B218" s="75"/>
      <c r="C218" s="79"/>
      <c r="D218" s="93"/>
      <c r="E218" s="93"/>
      <c r="F218" s="93"/>
      <c r="G218" s="93"/>
      <c r="H218" s="75"/>
      <c r="I218" s="75"/>
      <c r="J218" s="75"/>
      <c r="K218" s="76"/>
    </row>
    <row r="219" spans="2:11" ht="15">
      <c r="B219" s="75"/>
      <c r="C219" s="79"/>
      <c r="D219" s="93"/>
      <c r="E219" s="93"/>
      <c r="F219" s="93"/>
      <c r="G219" s="93"/>
      <c r="H219" s="75"/>
      <c r="I219" s="75"/>
      <c r="J219" s="75"/>
      <c r="K219" s="76"/>
    </row>
    <row r="220" spans="2:11" ht="15">
      <c r="B220" s="75"/>
      <c r="C220" s="79"/>
      <c r="D220" s="93"/>
      <c r="E220" s="93"/>
      <c r="F220" s="93"/>
      <c r="G220" s="93"/>
      <c r="H220" s="75"/>
      <c r="I220" s="75"/>
      <c r="J220" s="75"/>
      <c r="K220" s="76"/>
    </row>
    <row r="221" spans="2:11" ht="15">
      <c r="B221" s="75"/>
      <c r="C221" s="79"/>
      <c r="D221" s="93"/>
      <c r="E221" s="93"/>
      <c r="F221" s="93"/>
      <c r="G221" s="93"/>
      <c r="H221" s="75"/>
      <c r="I221" s="75"/>
      <c r="J221" s="75"/>
      <c r="K221" s="76"/>
    </row>
    <row r="222" spans="2:11" ht="15">
      <c r="B222" s="75"/>
      <c r="C222" s="79"/>
      <c r="D222" s="93"/>
      <c r="E222" s="93"/>
      <c r="F222" s="93"/>
      <c r="G222" s="93"/>
      <c r="H222" s="75"/>
      <c r="I222" s="75"/>
      <c r="J222" s="75"/>
      <c r="K222" s="76"/>
    </row>
    <row r="223" spans="2:11" ht="15">
      <c r="B223" s="75"/>
      <c r="C223" s="79"/>
      <c r="D223" s="93"/>
      <c r="E223" s="93"/>
      <c r="F223" s="93"/>
      <c r="G223" s="93"/>
      <c r="H223" s="75"/>
      <c r="I223" s="75"/>
      <c r="J223" s="75"/>
      <c r="K223" s="76"/>
    </row>
    <row r="224" spans="2:11" ht="15">
      <c r="B224" s="75"/>
      <c r="C224" s="79"/>
      <c r="D224" s="93"/>
      <c r="E224" s="93"/>
      <c r="F224" s="93"/>
      <c r="G224" s="93"/>
      <c r="H224" s="75"/>
      <c r="I224" s="75"/>
      <c r="J224" s="75"/>
      <c r="K224" s="76"/>
    </row>
    <row r="225" spans="2:11" ht="15">
      <c r="B225" s="75"/>
      <c r="C225" s="79"/>
      <c r="D225" s="93"/>
      <c r="E225" s="93"/>
      <c r="F225" s="93"/>
      <c r="G225" s="93"/>
      <c r="H225" s="75"/>
      <c r="I225" s="75"/>
      <c r="J225" s="75"/>
      <c r="K225" s="76"/>
    </row>
    <row r="226" spans="2:11" ht="15">
      <c r="B226" s="75"/>
      <c r="C226" s="79"/>
      <c r="D226" s="93"/>
      <c r="E226" s="93"/>
      <c r="F226" s="93"/>
      <c r="G226" s="93"/>
      <c r="H226" s="75"/>
      <c r="I226" s="75"/>
      <c r="J226" s="75"/>
      <c r="K226" s="76"/>
    </row>
    <row r="227" spans="2:11" ht="15">
      <c r="B227" s="75"/>
      <c r="C227" s="79"/>
      <c r="D227" s="93"/>
      <c r="E227" s="93"/>
      <c r="F227" s="93"/>
      <c r="G227" s="93"/>
      <c r="H227" s="75"/>
      <c r="I227" s="75"/>
      <c r="J227" s="75"/>
      <c r="K227" s="76"/>
    </row>
    <row r="228" spans="2:11" ht="15">
      <c r="B228" s="75"/>
      <c r="C228" s="79"/>
      <c r="D228" s="93"/>
      <c r="E228" s="93"/>
      <c r="F228" s="93"/>
      <c r="G228" s="93"/>
      <c r="H228" s="75"/>
      <c r="I228" s="75"/>
      <c r="J228" s="75"/>
      <c r="K228" s="76"/>
    </row>
    <row r="229" spans="2:11" ht="15">
      <c r="B229" s="75"/>
      <c r="C229" s="79"/>
      <c r="D229" s="93"/>
      <c r="E229" s="93"/>
      <c r="F229" s="93"/>
      <c r="G229" s="93"/>
      <c r="H229" s="75"/>
      <c r="I229" s="75"/>
      <c r="J229" s="75"/>
      <c r="K229" s="76"/>
    </row>
    <row r="230" spans="2:11" ht="15">
      <c r="B230" s="75"/>
      <c r="C230" s="79"/>
      <c r="D230" s="93"/>
      <c r="E230" s="93"/>
      <c r="F230" s="93"/>
      <c r="G230" s="93"/>
      <c r="H230" s="75"/>
      <c r="I230" s="75"/>
      <c r="J230" s="75"/>
      <c r="K230" s="76"/>
    </row>
    <row r="231" spans="2:11" ht="15">
      <c r="B231" s="75"/>
      <c r="C231" s="79"/>
      <c r="D231" s="93"/>
      <c r="E231" s="93"/>
      <c r="F231" s="93"/>
      <c r="G231" s="93"/>
      <c r="H231" s="75"/>
      <c r="I231" s="75"/>
      <c r="J231" s="75"/>
      <c r="K231" s="76"/>
    </row>
    <row r="232" spans="2:11" ht="15">
      <c r="B232" s="75"/>
      <c r="C232" s="79"/>
      <c r="D232" s="93"/>
      <c r="E232" s="93"/>
      <c r="F232" s="93"/>
      <c r="G232" s="93"/>
      <c r="H232" s="75"/>
      <c r="I232" s="75"/>
      <c r="J232" s="75"/>
      <c r="K232" s="76"/>
    </row>
    <row r="233" spans="2:11" ht="15">
      <c r="B233" s="75"/>
      <c r="C233" s="79"/>
      <c r="D233" s="93"/>
      <c r="E233" s="93"/>
      <c r="F233" s="93"/>
      <c r="G233" s="93"/>
      <c r="H233" s="75"/>
      <c r="I233" s="75"/>
      <c r="J233" s="75"/>
      <c r="K233" s="76"/>
    </row>
    <row r="234" spans="2:11" ht="15">
      <c r="B234" s="75"/>
      <c r="C234" s="79"/>
      <c r="D234" s="93"/>
      <c r="E234" s="93"/>
      <c r="F234" s="93"/>
      <c r="G234" s="93"/>
      <c r="H234" s="75"/>
      <c r="I234" s="75"/>
      <c r="J234" s="75"/>
      <c r="K234" s="76"/>
    </row>
    <row r="235" spans="2:11" ht="15">
      <c r="B235" s="75"/>
      <c r="C235" s="79"/>
      <c r="D235" s="93"/>
      <c r="E235" s="93"/>
      <c r="F235" s="93"/>
      <c r="G235" s="93"/>
      <c r="H235" s="75"/>
      <c r="I235" s="75"/>
      <c r="J235" s="75"/>
      <c r="K235" s="76"/>
    </row>
    <row r="236" spans="2:11" ht="15">
      <c r="B236" s="75"/>
      <c r="C236" s="79"/>
      <c r="D236" s="93"/>
      <c r="E236" s="93"/>
      <c r="F236" s="93"/>
      <c r="G236" s="93"/>
      <c r="H236" s="75"/>
      <c r="I236" s="75"/>
      <c r="J236" s="75"/>
      <c r="K236" s="76"/>
    </row>
    <row r="237" spans="2:11" ht="15">
      <c r="B237" s="75"/>
      <c r="C237" s="79"/>
      <c r="D237" s="93"/>
      <c r="E237" s="93"/>
      <c r="F237" s="93"/>
      <c r="G237" s="93"/>
      <c r="H237" s="75"/>
      <c r="I237" s="75"/>
      <c r="J237" s="75"/>
      <c r="K237" s="76"/>
    </row>
    <row r="238" spans="2:11" ht="15">
      <c r="B238" s="75"/>
      <c r="C238" s="79"/>
      <c r="D238" s="93"/>
      <c r="E238" s="93"/>
      <c r="F238" s="93"/>
      <c r="G238" s="93"/>
      <c r="H238" s="75"/>
      <c r="I238" s="75"/>
      <c r="J238" s="75"/>
      <c r="K238" s="76"/>
    </row>
    <row r="239" spans="2:11" ht="15">
      <c r="B239" s="75"/>
      <c r="C239" s="79"/>
      <c r="D239" s="93"/>
      <c r="E239" s="93"/>
      <c r="F239" s="93"/>
      <c r="G239" s="93"/>
      <c r="H239" s="75"/>
      <c r="I239" s="75"/>
      <c r="J239" s="75"/>
      <c r="K239" s="76"/>
    </row>
    <row r="240" spans="2:11" ht="15">
      <c r="B240" s="75"/>
      <c r="C240" s="79"/>
      <c r="D240" s="93"/>
      <c r="E240" s="93"/>
      <c r="F240" s="93"/>
      <c r="G240" s="93"/>
      <c r="H240" s="75"/>
      <c r="I240" s="75"/>
      <c r="J240" s="75"/>
      <c r="K240" s="76"/>
    </row>
    <row r="241" spans="2:11" ht="15">
      <c r="B241" s="75"/>
      <c r="C241" s="79"/>
      <c r="D241" s="93"/>
      <c r="E241" s="93"/>
      <c r="F241" s="93"/>
      <c r="G241" s="93"/>
      <c r="H241" s="75"/>
      <c r="I241" s="75"/>
      <c r="J241" s="75"/>
      <c r="K241" s="76"/>
    </row>
    <row r="242" spans="2:11" ht="15">
      <c r="B242" s="75"/>
      <c r="C242" s="79"/>
      <c r="D242" s="93"/>
      <c r="E242" s="93"/>
      <c r="F242" s="93"/>
      <c r="G242" s="93"/>
      <c r="H242" s="75"/>
      <c r="I242" s="75"/>
      <c r="J242" s="75"/>
      <c r="K242" s="76"/>
    </row>
    <row r="243" spans="2:11" ht="15">
      <c r="B243" s="75"/>
      <c r="C243" s="79"/>
      <c r="D243" s="93"/>
      <c r="E243" s="93"/>
      <c r="F243" s="93"/>
      <c r="G243" s="93"/>
      <c r="H243" s="75"/>
      <c r="I243" s="75"/>
      <c r="J243" s="75"/>
      <c r="K243" s="76"/>
    </row>
    <row r="244" spans="2:11" ht="15">
      <c r="B244" s="75"/>
      <c r="C244" s="79"/>
      <c r="D244" s="93"/>
      <c r="E244" s="93"/>
      <c r="F244" s="93"/>
      <c r="G244" s="93"/>
      <c r="H244" s="75"/>
      <c r="I244" s="75"/>
      <c r="J244" s="75"/>
      <c r="K244" s="76"/>
    </row>
    <row r="245" spans="2:11" ht="15">
      <c r="B245" s="75"/>
      <c r="C245" s="79"/>
      <c r="D245" s="93"/>
      <c r="E245" s="93"/>
      <c r="F245" s="93"/>
      <c r="G245" s="93"/>
      <c r="H245" s="75"/>
      <c r="I245" s="75"/>
      <c r="J245" s="75"/>
      <c r="K245" s="76"/>
    </row>
    <row r="246" spans="2:11" ht="15">
      <c r="B246" s="75"/>
      <c r="C246" s="79"/>
      <c r="D246" s="93"/>
      <c r="E246" s="93"/>
      <c r="F246" s="93"/>
      <c r="G246" s="93"/>
      <c r="H246" s="75"/>
      <c r="I246" s="75"/>
      <c r="J246" s="75"/>
      <c r="K246" s="76"/>
    </row>
    <row r="247" spans="2:11" ht="15">
      <c r="B247" s="75"/>
      <c r="C247" s="79"/>
      <c r="D247" s="93"/>
      <c r="E247" s="93"/>
      <c r="F247" s="93"/>
      <c r="G247" s="93"/>
      <c r="H247" s="75"/>
      <c r="I247" s="75"/>
      <c r="J247" s="75"/>
      <c r="K247" s="76"/>
    </row>
    <row r="248" spans="2:11" ht="15">
      <c r="B248" s="75"/>
      <c r="C248" s="79"/>
      <c r="D248" s="93"/>
      <c r="E248" s="93"/>
      <c r="F248" s="93"/>
      <c r="G248" s="93"/>
      <c r="H248" s="75"/>
      <c r="I248" s="75"/>
      <c r="J248" s="75"/>
      <c r="K248" s="76"/>
    </row>
    <row r="249" spans="2:11" ht="15">
      <c r="B249" s="75"/>
      <c r="C249" s="79"/>
      <c r="D249" s="93"/>
      <c r="E249" s="93"/>
      <c r="F249" s="93"/>
      <c r="G249" s="93"/>
      <c r="H249" s="75"/>
      <c r="I249" s="75"/>
      <c r="J249" s="75"/>
      <c r="K249" s="76"/>
    </row>
    <row r="250" spans="2:11" ht="15">
      <c r="B250" s="75"/>
      <c r="C250" s="79"/>
      <c r="D250" s="93"/>
      <c r="E250" s="93"/>
      <c r="F250" s="93"/>
      <c r="G250" s="93"/>
      <c r="H250" s="75"/>
      <c r="I250" s="75"/>
      <c r="J250" s="75"/>
      <c r="K250" s="76"/>
    </row>
    <row r="251" spans="2:11" ht="15">
      <c r="B251" s="75"/>
      <c r="C251" s="79"/>
      <c r="D251" s="93"/>
      <c r="E251" s="93"/>
      <c r="F251" s="93"/>
      <c r="G251" s="93"/>
      <c r="H251" s="75"/>
      <c r="I251" s="75"/>
      <c r="J251" s="75"/>
      <c r="K251" s="76"/>
    </row>
    <row r="252" spans="2:11" ht="15">
      <c r="B252" s="75"/>
      <c r="C252" s="79"/>
      <c r="D252" s="93"/>
      <c r="E252" s="93"/>
      <c r="F252" s="93"/>
      <c r="G252" s="93"/>
      <c r="H252" s="75"/>
      <c r="I252" s="75"/>
      <c r="J252" s="75"/>
      <c r="K252" s="76"/>
    </row>
    <row r="253" spans="2:11" ht="15">
      <c r="B253" s="75"/>
      <c r="C253" s="79"/>
      <c r="D253" s="93"/>
      <c r="E253" s="93"/>
      <c r="F253" s="93"/>
      <c r="G253" s="93"/>
      <c r="H253" s="75"/>
      <c r="I253" s="75"/>
      <c r="J253" s="75"/>
      <c r="K253" s="76"/>
    </row>
    <row r="254" spans="2:11" ht="15">
      <c r="B254" s="75"/>
      <c r="C254" s="79"/>
      <c r="D254" s="93"/>
      <c r="E254" s="93"/>
      <c r="F254" s="93"/>
      <c r="G254" s="93"/>
      <c r="H254" s="75"/>
      <c r="I254" s="75"/>
      <c r="J254" s="75"/>
      <c r="K254" s="76"/>
    </row>
    <row r="255" spans="2:11" ht="15">
      <c r="B255" s="75"/>
      <c r="C255" s="79"/>
      <c r="D255" s="93"/>
      <c r="E255" s="93"/>
      <c r="F255" s="93"/>
      <c r="G255" s="93"/>
      <c r="H255" s="75"/>
      <c r="I255" s="75"/>
      <c r="J255" s="75"/>
      <c r="K255" s="76"/>
    </row>
    <row r="256" spans="2:11" ht="15">
      <c r="B256" s="75"/>
      <c r="C256" s="79"/>
      <c r="D256" s="93"/>
      <c r="E256" s="93"/>
      <c r="F256" s="93"/>
      <c r="G256" s="93"/>
      <c r="H256" s="75"/>
      <c r="I256" s="75"/>
      <c r="J256" s="75"/>
      <c r="K256" s="76"/>
    </row>
    <row r="257" spans="2:11" ht="15">
      <c r="B257" s="75"/>
      <c r="C257" s="79"/>
      <c r="D257" s="93"/>
      <c r="E257" s="93"/>
      <c r="F257" s="93"/>
      <c r="G257" s="93"/>
      <c r="H257" s="75"/>
      <c r="I257" s="75"/>
      <c r="J257" s="75"/>
      <c r="K257" s="76"/>
    </row>
    <row r="258" spans="2:11" ht="15">
      <c r="B258" s="75"/>
      <c r="C258" s="79"/>
      <c r="D258" s="93"/>
      <c r="E258" s="93"/>
      <c r="F258" s="93"/>
      <c r="G258" s="93"/>
      <c r="H258" s="75"/>
      <c r="I258" s="75"/>
      <c r="J258" s="75"/>
      <c r="K258" s="76"/>
    </row>
    <row r="259" spans="2:11" ht="15">
      <c r="B259" s="75"/>
      <c r="C259" s="79"/>
      <c r="D259" s="93"/>
      <c r="E259" s="93"/>
      <c r="F259" s="93"/>
      <c r="G259" s="93"/>
      <c r="H259" s="75"/>
      <c r="I259" s="75"/>
      <c r="J259" s="75"/>
      <c r="K259" s="76"/>
    </row>
    <row r="260" spans="2:11" ht="15">
      <c r="B260" s="75"/>
      <c r="C260" s="79"/>
      <c r="D260" s="93"/>
      <c r="E260" s="93"/>
      <c r="F260" s="93"/>
      <c r="G260" s="93"/>
      <c r="H260" s="75"/>
      <c r="I260" s="75"/>
      <c r="J260" s="75"/>
      <c r="K260" s="76"/>
    </row>
    <row r="261" spans="2:11" ht="15">
      <c r="B261" s="75"/>
      <c r="C261" s="79"/>
      <c r="D261" s="93"/>
      <c r="E261" s="93"/>
      <c r="F261" s="93"/>
      <c r="G261" s="93"/>
      <c r="H261" s="75"/>
      <c r="I261" s="75"/>
      <c r="J261" s="75"/>
      <c r="K261" s="76"/>
    </row>
    <row r="262" spans="2:11" ht="15">
      <c r="B262" s="75"/>
      <c r="C262" s="79"/>
      <c r="D262" s="93"/>
      <c r="E262" s="93"/>
      <c r="F262" s="93"/>
      <c r="G262" s="93"/>
      <c r="H262" s="75"/>
      <c r="I262" s="75"/>
      <c r="J262" s="75"/>
      <c r="K262" s="76"/>
    </row>
    <row r="263" spans="2:11" ht="15">
      <c r="B263" s="75"/>
      <c r="C263" s="79"/>
      <c r="D263" s="93"/>
      <c r="E263" s="93"/>
      <c r="F263" s="93"/>
      <c r="G263" s="93"/>
      <c r="H263" s="75"/>
      <c r="I263" s="75"/>
      <c r="J263" s="75"/>
      <c r="K263" s="76"/>
    </row>
    <row r="264" spans="2:11" ht="15">
      <c r="B264" s="75"/>
      <c r="C264" s="79"/>
      <c r="D264" s="93"/>
      <c r="E264" s="93"/>
      <c r="F264" s="93"/>
      <c r="G264" s="93"/>
      <c r="H264" s="75"/>
      <c r="I264" s="75"/>
      <c r="J264" s="75"/>
      <c r="K264" s="76"/>
    </row>
    <row r="265" spans="2:11" ht="15">
      <c r="B265" s="75"/>
      <c r="C265" s="79"/>
      <c r="D265" s="93"/>
      <c r="E265" s="93"/>
      <c r="F265" s="93"/>
      <c r="G265" s="93"/>
      <c r="H265" s="75"/>
      <c r="I265" s="75"/>
      <c r="J265" s="75"/>
      <c r="K265" s="76"/>
    </row>
    <row r="266" spans="2:11" ht="15">
      <c r="B266" s="75"/>
      <c r="C266" s="79"/>
      <c r="D266" s="93"/>
      <c r="E266" s="93"/>
      <c r="F266" s="93"/>
      <c r="G266" s="93"/>
      <c r="H266" s="75"/>
      <c r="I266" s="75"/>
      <c r="J266" s="75"/>
      <c r="K266" s="76"/>
    </row>
    <row r="267" spans="2:11" ht="15">
      <c r="B267" s="75"/>
      <c r="C267" s="79"/>
      <c r="D267" s="93"/>
      <c r="E267" s="93"/>
      <c r="F267" s="93"/>
      <c r="G267" s="93"/>
      <c r="H267" s="75"/>
      <c r="I267" s="75"/>
      <c r="J267" s="75"/>
      <c r="K267" s="76"/>
    </row>
    <row r="268" spans="2:11" ht="15">
      <c r="B268" s="75"/>
      <c r="C268" s="79"/>
      <c r="D268" s="93"/>
      <c r="E268" s="93"/>
      <c r="F268" s="93"/>
      <c r="G268" s="93"/>
      <c r="H268" s="75"/>
      <c r="I268" s="75"/>
      <c r="J268" s="75"/>
      <c r="K268" s="76"/>
    </row>
    <row r="269" spans="2:11" ht="15">
      <c r="B269" s="75"/>
      <c r="C269" s="79"/>
      <c r="D269" s="93"/>
      <c r="E269" s="93"/>
      <c r="F269" s="93"/>
      <c r="G269" s="93"/>
      <c r="H269" s="75"/>
      <c r="I269" s="75"/>
      <c r="J269" s="75"/>
      <c r="K269" s="76"/>
    </row>
    <row r="270" spans="2:11" ht="15">
      <c r="B270" s="75"/>
      <c r="C270" s="79"/>
      <c r="D270" s="93"/>
      <c r="E270" s="93"/>
      <c r="F270" s="93"/>
      <c r="G270" s="93"/>
      <c r="H270" s="75"/>
      <c r="I270" s="75"/>
      <c r="J270" s="75"/>
      <c r="K270" s="76"/>
    </row>
    <row r="271" spans="2:11" ht="15">
      <c r="B271" s="75"/>
      <c r="C271" s="79"/>
      <c r="D271" s="93"/>
      <c r="E271" s="93"/>
      <c r="F271" s="93"/>
      <c r="G271" s="93"/>
      <c r="H271" s="75"/>
      <c r="I271" s="75"/>
      <c r="J271" s="75"/>
      <c r="K271" s="76"/>
    </row>
    <row r="272" spans="2:11" ht="15">
      <c r="B272" s="75"/>
      <c r="C272" s="79"/>
      <c r="D272" s="93"/>
      <c r="E272" s="93"/>
      <c r="F272" s="93"/>
      <c r="G272" s="93"/>
      <c r="H272" s="75"/>
      <c r="I272" s="75"/>
      <c r="J272" s="75"/>
      <c r="K272" s="76"/>
    </row>
    <row r="273" spans="2:11" ht="15">
      <c r="B273" s="75"/>
      <c r="C273" s="79"/>
      <c r="D273" s="93"/>
      <c r="E273" s="93"/>
      <c r="F273" s="93"/>
      <c r="G273" s="93"/>
      <c r="H273" s="75"/>
      <c r="I273" s="75"/>
      <c r="J273" s="75"/>
      <c r="K273" s="76"/>
    </row>
    <row r="274" spans="2:11" ht="15">
      <c r="B274" s="75"/>
      <c r="C274" s="79"/>
      <c r="D274" s="93"/>
      <c r="E274" s="93"/>
      <c r="F274" s="93"/>
      <c r="G274" s="93"/>
      <c r="H274" s="75"/>
      <c r="I274" s="75"/>
      <c r="J274" s="75"/>
      <c r="K274" s="76"/>
    </row>
    <row r="275" spans="2:11" ht="15">
      <c r="B275" s="75"/>
      <c r="C275" s="79"/>
      <c r="D275" s="93"/>
      <c r="E275" s="93"/>
      <c r="F275" s="93"/>
      <c r="G275" s="93"/>
      <c r="H275" s="75"/>
      <c r="I275" s="75"/>
      <c r="J275" s="75"/>
      <c r="K275" s="76"/>
    </row>
    <row r="276" spans="2:11" ht="15">
      <c r="B276" s="75"/>
      <c r="C276" s="79"/>
      <c r="D276" s="93"/>
      <c r="E276" s="93"/>
      <c r="F276" s="93"/>
      <c r="G276" s="93"/>
      <c r="H276" s="75"/>
      <c r="I276" s="75"/>
      <c r="J276" s="75"/>
      <c r="K276" s="76"/>
    </row>
    <row r="277" spans="2:11" ht="15">
      <c r="B277" s="75"/>
      <c r="C277" s="79"/>
      <c r="D277" s="93"/>
      <c r="E277" s="93"/>
      <c r="F277" s="93"/>
      <c r="G277" s="93"/>
      <c r="H277" s="75"/>
      <c r="I277" s="75"/>
      <c r="J277" s="75"/>
      <c r="K277" s="76"/>
    </row>
    <row r="278" spans="2:11" ht="15">
      <c r="B278" s="75"/>
      <c r="C278" s="79"/>
      <c r="D278" s="93"/>
      <c r="E278" s="93"/>
      <c r="F278" s="93"/>
      <c r="G278" s="93"/>
      <c r="H278" s="75"/>
      <c r="I278" s="75"/>
      <c r="J278" s="75"/>
      <c r="K278" s="76"/>
    </row>
    <row r="279" spans="2:11" ht="15">
      <c r="B279" s="75"/>
      <c r="C279" s="79"/>
      <c r="D279" s="93"/>
      <c r="E279" s="93"/>
      <c r="F279" s="93"/>
      <c r="G279" s="93"/>
      <c r="H279" s="75"/>
      <c r="I279" s="75"/>
      <c r="J279" s="75"/>
      <c r="K279" s="76"/>
    </row>
    <row r="280" spans="2:11" ht="15">
      <c r="B280" s="75"/>
      <c r="C280" s="79"/>
      <c r="D280" s="93"/>
      <c r="E280" s="93"/>
      <c r="F280" s="93"/>
      <c r="G280" s="93"/>
      <c r="H280" s="75"/>
      <c r="I280" s="75"/>
      <c r="J280" s="75"/>
      <c r="K280" s="76"/>
    </row>
    <row r="281" spans="2:11" ht="15">
      <c r="B281" s="75"/>
      <c r="C281" s="79"/>
      <c r="D281" s="93"/>
      <c r="E281" s="93"/>
      <c r="F281" s="93"/>
      <c r="G281" s="93"/>
      <c r="H281" s="75"/>
      <c r="I281" s="75"/>
      <c r="J281" s="75"/>
      <c r="K281" s="76"/>
    </row>
    <row r="282" spans="2:11" ht="15">
      <c r="B282" s="75"/>
      <c r="C282" s="79"/>
      <c r="D282" s="93"/>
      <c r="E282" s="93"/>
      <c r="F282" s="93"/>
      <c r="G282" s="93"/>
      <c r="H282" s="75"/>
      <c r="I282" s="75"/>
      <c r="J282" s="75"/>
      <c r="K282" s="76"/>
    </row>
    <row r="283" spans="2:11" ht="15">
      <c r="B283" s="75"/>
      <c r="C283" s="79"/>
      <c r="D283" s="93"/>
      <c r="E283" s="93"/>
      <c r="F283" s="93"/>
      <c r="G283" s="93"/>
      <c r="H283" s="75"/>
      <c r="I283" s="75"/>
      <c r="J283" s="75"/>
      <c r="K283" s="76"/>
    </row>
    <row r="284" spans="2:11" ht="15">
      <c r="B284" s="75"/>
      <c r="C284" s="79"/>
      <c r="D284" s="93"/>
      <c r="E284" s="93"/>
      <c r="F284" s="93"/>
      <c r="G284" s="93"/>
      <c r="H284" s="75"/>
      <c r="I284" s="75"/>
      <c r="J284" s="75"/>
      <c r="K284" s="76"/>
    </row>
    <row r="285" spans="2:11" ht="15">
      <c r="B285" s="75"/>
      <c r="C285" s="79"/>
      <c r="D285" s="93"/>
      <c r="E285" s="93"/>
      <c r="F285" s="93"/>
      <c r="G285" s="93"/>
      <c r="H285" s="75"/>
      <c r="I285" s="75"/>
      <c r="J285" s="75"/>
      <c r="K285" s="76"/>
    </row>
    <row r="286" spans="2:11" ht="15">
      <c r="B286" s="75"/>
      <c r="C286" s="79"/>
      <c r="D286" s="93"/>
      <c r="E286" s="93"/>
      <c r="F286" s="93"/>
      <c r="G286" s="93"/>
      <c r="H286" s="75"/>
      <c r="I286" s="75"/>
      <c r="J286" s="75"/>
      <c r="K286" s="76"/>
    </row>
    <row r="287" spans="2:11" ht="15">
      <c r="B287" s="75"/>
      <c r="C287" s="79"/>
      <c r="D287" s="93"/>
      <c r="E287" s="93"/>
      <c r="F287" s="93"/>
      <c r="G287" s="93"/>
      <c r="H287" s="75"/>
      <c r="I287" s="75"/>
      <c r="J287" s="75"/>
      <c r="K287" s="76"/>
    </row>
    <row r="288" spans="2:11" ht="15">
      <c r="B288" s="75"/>
      <c r="C288" s="79"/>
      <c r="D288" s="93"/>
      <c r="E288" s="93"/>
      <c r="F288" s="93"/>
      <c r="G288" s="93"/>
      <c r="H288" s="75"/>
      <c r="I288" s="75"/>
      <c r="J288" s="75"/>
      <c r="K288" s="76"/>
    </row>
    <row r="289" spans="2:11" ht="15">
      <c r="B289" s="75"/>
      <c r="C289" s="79"/>
      <c r="D289" s="93"/>
      <c r="E289" s="93"/>
      <c r="F289" s="93"/>
      <c r="G289" s="93"/>
      <c r="H289" s="75"/>
      <c r="I289" s="75"/>
      <c r="J289" s="75"/>
      <c r="K289" s="76"/>
    </row>
    <row r="290" spans="2:11" ht="15">
      <c r="B290" s="75"/>
      <c r="C290" s="79"/>
      <c r="D290" s="93"/>
      <c r="E290" s="93"/>
      <c r="F290" s="93"/>
      <c r="G290" s="93"/>
      <c r="H290" s="75"/>
      <c r="I290" s="75"/>
      <c r="J290" s="75"/>
      <c r="K290" s="76"/>
    </row>
    <row r="291" spans="2:11" ht="15">
      <c r="B291" s="75"/>
      <c r="C291" s="79"/>
      <c r="D291" s="93"/>
      <c r="E291" s="93"/>
      <c r="F291" s="93"/>
      <c r="G291" s="93"/>
      <c r="H291" s="75"/>
      <c r="I291" s="75"/>
      <c r="J291" s="75"/>
      <c r="K291" s="76"/>
    </row>
    <row r="292" spans="2:11" ht="15">
      <c r="B292" s="75"/>
      <c r="C292" s="79"/>
      <c r="D292" s="93"/>
      <c r="E292" s="93"/>
      <c r="F292" s="93"/>
      <c r="G292" s="93"/>
      <c r="H292" s="75"/>
      <c r="I292" s="75"/>
      <c r="J292" s="75"/>
      <c r="K292" s="76"/>
    </row>
    <row r="293" spans="2:11" ht="15">
      <c r="B293" s="75"/>
      <c r="C293" s="79"/>
      <c r="D293" s="93"/>
      <c r="E293" s="93"/>
      <c r="F293" s="93"/>
      <c r="G293" s="93"/>
      <c r="H293" s="75"/>
      <c r="I293" s="75"/>
      <c r="J293" s="75"/>
      <c r="K293" s="76"/>
    </row>
    <row r="294" spans="2:11" ht="15">
      <c r="B294" s="75"/>
      <c r="C294" s="79"/>
      <c r="D294" s="93"/>
      <c r="E294" s="93"/>
      <c r="F294" s="93"/>
      <c r="G294" s="93"/>
      <c r="H294" s="75"/>
      <c r="I294" s="75"/>
      <c r="J294" s="75"/>
      <c r="K294" s="76"/>
    </row>
    <row r="295" spans="2:11" ht="15">
      <c r="B295" s="75"/>
      <c r="C295" s="79"/>
      <c r="D295" s="93"/>
      <c r="E295" s="93"/>
      <c r="F295" s="93"/>
      <c r="G295" s="93"/>
      <c r="H295" s="75"/>
      <c r="I295" s="75"/>
      <c r="J295" s="75"/>
      <c r="K295" s="76"/>
    </row>
    <row r="296" spans="2:11" ht="15">
      <c r="B296" s="75"/>
      <c r="C296" s="79"/>
      <c r="D296" s="93"/>
      <c r="E296" s="93"/>
      <c r="F296" s="93"/>
      <c r="G296" s="93"/>
      <c r="H296" s="75"/>
      <c r="I296" s="75"/>
      <c r="J296" s="75"/>
      <c r="K296" s="76"/>
    </row>
    <row r="297" spans="2:11" ht="15">
      <c r="B297" s="75"/>
      <c r="C297" s="79"/>
      <c r="D297" s="93"/>
      <c r="E297" s="93"/>
      <c r="F297" s="93"/>
      <c r="G297" s="93"/>
      <c r="H297" s="75"/>
      <c r="I297" s="75"/>
      <c r="J297" s="75"/>
      <c r="K297" s="76"/>
    </row>
    <row r="298" spans="2:11" ht="15">
      <c r="B298" s="75"/>
      <c r="C298" s="79"/>
      <c r="D298" s="93"/>
      <c r="E298" s="93"/>
      <c r="F298" s="93"/>
      <c r="G298" s="93"/>
      <c r="H298" s="75"/>
      <c r="I298" s="75"/>
      <c r="J298" s="75"/>
      <c r="K298" s="76"/>
    </row>
    <row r="299" spans="2:11" ht="15">
      <c r="B299" s="75"/>
      <c r="C299" s="79"/>
      <c r="D299" s="93"/>
      <c r="E299" s="93"/>
      <c r="F299" s="93"/>
      <c r="G299" s="93"/>
      <c r="H299" s="75"/>
      <c r="I299" s="75"/>
      <c r="J299" s="75"/>
      <c r="K299" s="76"/>
    </row>
    <row r="300" spans="2:11" ht="15">
      <c r="B300" s="75"/>
      <c r="C300" s="79"/>
      <c r="D300" s="93"/>
      <c r="E300" s="93"/>
      <c r="F300" s="93"/>
      <c r="G300" s="93"/>
      <c r="H300" s="75"/>
      <c r="I300" s="75"/>
      <c r="J300" s="75"/>
      <c r="K300" s="76"/>
    </row>
    <row r="301" spans="2:11" ht="15">
      <c r="B301" s="75"/>
      <c r="C301" s="79"/>
      <c r="D301" s="93"/>
      <c r="E301" s="93"/>
      <c r="F301" s="93"/>
      <c r="G301" s="93"/>
      <c r="H301" s="75"/>
      <c r="I301" s="75"/>
      <c r="J301" s="75"/>
      <c r="K301" s="76"/>
    </row>
    <row r="302" spans="2:11" ht="15">
      <c r="B302" s="75"/>
      <c r="C302" s="79"/>
      <c r="D302" s="93"/>
      <c r="E302" s="93"/>
      <c r="F302" s="93"/>
      <c r="G302" s="93"/>
      <c r="H302" s="75"/>
      <c r="I302" s="75"/>
      <c r="J302" s="75"/>
      <c r="K302" s="76"/>
    </row>
    <row r="303" spans="2:11" ht="15">
      <c r="B303" s="75"/>
      <c r="C303" s="79"/>
      <c r="D303" s="93"/>
      <c r="E303" s="93"/>
      <c r="F303" s="93"/>
      <c r="G303" s="93"/>
      <c r="H303" s="75"/>
      <c r="I303" s="75"/>
      <c r="J303" s="75"/>
      <c r="K303" s="76"/>
    </row>
    <row r="304" spans="2:11" ht="15">
      <c r="B304" s="75"/>
      <c r="C304" s="79"/>
      <c r="D304" s="93"/>
      <c r="E304" s="93"/>
      <c r="F304" s="93"/>
      <c r="G304" s="93"/>
      <c r="H304" s="75"/>
      <c r="I304" s="75"/>
      <c r="J304" s="75"/>
      <c r="K304" s="76"/>
    </row>
    <row r="305" spans="2:11" ht="15">
      <c r="B305" s="75"/>
      <c r="C305" s="79"/>
      <c r="D305" s="93"/>
      <c r="E305" s="93"/>
      <c r="F305" s="93"/>
      <c r="G305" s="93"/>
      <c r="H305" s="75"/>
      <c r="I305" s="75"/>
      <c r="J305" s="75"/>
      <c r="K305" s="76"/>
    </row>
    <row r="306" spans="2:11" ht="15">
      <c r="B306" s="75"/>
      <c r="C306" s="79"/>
      <c r="D306" s="93"/>
      <c r="E306" s="93"/>
      <c r="F306" s="93"/>
      <c r="G306" s="93"/>
      <c r="H306" s="75"/>
      <c r="I306" s="75"/>
      <c r="J306" s="75"/>
      <c r="K306" s="76"/>
    </row>
    <row r="307" spans="2:11" ht="15">
      <c r="B307" s="75"/>
      <c r="C307" s="79"/>
      <c r="D307" s="93"/>
      <c r="E307" s="93"/>
      <c r="F307" s="93"/>
      <c r="G307" s="93"/>
      <c r="H307" s="75"/>
      <c r="I307" s="75"/>
      <c r="J307" s="75"/>
      <c r="K307" s="76"/>
    </row>
    <row r="308" spans="2:11" ht="15">
      <c r="B308" s="75"/>
      <c r="C308" s="79"/>
      <c r="D308" s="93"/>
      <c r="E308" s="93"/>
      <c r="F308" s="93"/>
      <c r="G308" s="93"/>
      <c r="H308" s="75"/>
      <c r="I308" s="75"/>
      <c r="J308" s="75"/>
      <c r="K308" s="76"/>
    </row>
    <row r="309" spans="2:11" ht="15">
      <c r="B309" s="75"/>
      <c r="C309" s="79"/>
      <c r="D309" s="93"/>
      <c r="E309" s="93"/>
      <c r="F309" s="93"/>
      <c r="G309" s="93"/>
      <c r="H309" s="75"/>
      <c r="I309" s="75"/>
      <c r="J309" s="75"/>
      <c r="K309" s="76"/>
    </row>
    <row r="310" spans="2:11" ht="15">
      <c r="B310" s="75"/>
      <c r="C310" s="79"/>
      <c r="D310" s="93"/>
      <c r="E310" s="93"/>
      <c r="F310" s="93"/>
      <c r="G310" s="93"/>
      <c r="H310" s="75"/>
      <c r="I310" s="75"/>
      <c r="J310" s="75"/>
      <c r="K310" s="76"/>
    </row>
    <row r="311" spans="2:11" ht="15">
      <c r="B311" s="75"/>
      <c r="C311" s="79"/>
      <c r="D311" s="93"/>
      <c r="E311" s="93"/>
      <c r="F311" s="93"/>
      <c r="G311" s="93"/>
      <c r="H311" s="75"/>
      <c r="I311" s="75"/>
      <c r="J311" s="75"/>
      <c r="K311" s="76"/>
    </row>
    <row r="312" spans="2:11" ht="15">
      <c r="B312" s="75"/>
      <c r="C312" s="79"/>
      <c r="D312" s="93"/>
      <c r="E312" s="93"/>
      <c r="F312" s="93"/>
      <c r="G312" s="93"/>
      <c r="H312" s="75"/>
      <c r="I312" s="75"/>
      <c r="J312" s="75"/>
      <c r="K312" s="76"/>
    </row>
    <row r="313" spans="2:11" ht="15">
      <c r="B313" s="75"/>
      <c r="C313" s="79"/>
      <c r="D313" s="93"/>
      <c r="E313" s="93"/>
      <c r="F313" s="93"/>
      <c r="G313" s="93"/>
      <c r="H313" s="75"/>
      <c r="I313" s="75"/>
      <c r="J313" s="75"/>
      <c r="K313" s="76"/>
    </row>
    <row r="314" spans="2:11" ht="15">
      <c r="B314" s="75"/>
      <c r="C314" s="79"/>
      <c r="D314" s="93"/>
      <c r="E314" s="93"/>
      <c r="F314" s="93"/>
      <c r="G314" s="93"/>
      <c r="H314" s="75"/>
      <c r="I314" s="75"/>
      <c r="J314" s="75"/>
      <c r="K314" s="76"/>
    </row>
    <row r="315" spans="2:11" ht="15">
      <c r="B315" s="75"/>
      <c r="C315" s="79"/>
      <c r="D315" s="93"/>
      <c r="E315" s="93"/>
      <c r="F315" s="93"/>
      <c r="G315" s="93"/>
      <c r="H315" s="75"/>
      <c r="I315" s="75"/>
      <c r="J315" s="75"/>
      <c r="K315" s="76"/>
    </row>
    <row r="316" spans="2:11" ht="15">
      <c r="B316" s="75"/>
      <c r="C316" s="79"/>
      <c r="D316" s="93"/>
      <c r="E316" s="93"/>
      <c r="F316" s="93"/>
      <c r="G316" s="93"/>
      <c r="H316" s="75"/>
      <c r="I316" s="75"/>
      <c r="J316" s="75"/>
      <c r="K316" s="76"/>
    </row>
    <row r="317" spans="2:11" ht="15">
      <c r="B317" s="75"/>
      <c r="C317" s="79"/>
      <c r="D317" s="93"/>
      <c r="E317" s="93"/>
      <c r="F317" s="93"/>
      <c r="G317" s="93"/>
      <c r="H317" s="75"/>
      <c r="I317" s="75"/>
      <c r="J317" s="75"/>
      <c r="K317" s="76"/>
    </row>
    <row r="318" spans="2:11" ht="15">
      <c r="B318" s="75"/>
      <c r="C318" s="79"/>
      <c r="D318" s="93"/>
      <c r="E318" s="93"/>
      <c r="F318" s="93"/>
      <c r="G318" s="93"/>
      <c r="H318" s="75"/>
      <c r="I318" s="75"/>
      <c r="J318" s="75"/>
      <c r="K318" s="76"/>
    </row>
    <row r="319" spans="2:11" ht="15">
      <c r="B319" s="75"/>
      <c r="C319" s="79"/>
      <c r="D319" s="93"/>
      <c r="E319" s="93"/>
      <c r="F319" s="93"/>
      <c r="G319" s="93"/>
      <c r="H319" s="75"/>
      <c r="I319" s="75"/>
      <c r="J319" s="75"/>
      <c r="K319" s="76"/>
    </row>
    <row r="320" spans="2:11" ht="15">
      <c r="B320" s="75"/>
      <c r="C320" s="79"/>
      <c r="D320" s="93"/>
      <c r="E320" s="93"/>
      <c r="F320" s="93"/>
      <c r="G320" s="93"/>
      <c r="H320" s="75"/>
      <c r="I320" s="75"/>
      <c r="J320" s="75"/>
      <c r="K320" s="76"/>
    </row>
    <row r="321" spans="2:11" ht="15">
      <c r="B321" s="75"/>
      <c r="C321" s="79"/>
      <c r="D321" s="93"/>
      <c r="E321" s="93"/>
      <c r="F321" s="93"/>
      <c r="G321" s="93"/>
      <c r="H321" s="75"/>
      <c r="I321" s="75"/>
      <c r="J321" s="75"/>
      <c r="K321" s="76"/>
    </row>
    <row r="322" spans="2:11" ht="15">
      <c r="B322" s="75"/>
      <c r="C322" s="79"/>
      <c r="D322" s="93"/>
      <c r="E322" s="93"/>
      <c r="F322" s="93"/>
      <c r="G322" s="93"/>
      <c r="H322" s="75"/>
      <c r="I322" s="75"/>
      <c r="J322" s="75"/>
      <c r="K322" s="76"/>
    </row>
    <row r="323" spans="2:11" ht="15">
      <c r="B323" s="75"/>
      <c r="C323" s="79"/>
      <c r="D323" s="93"/>
      <c r="E323" s="93"/>
      <c r="F323" s="93"/>
      <c r="G323" s="93"/>
      <c r="H323" s="75"/>
      <c r="I323" s="75"/>
      <c r="J323" s="75"/>
      <c r="K323" s="76"/>
    </row>
    <row r="324" spans="2:11" ht="15">
      <c r="B324" s="75"/>
      <c r="C324" s="79"/>
      <c r="D324" s="93"/>
      <c r="E324" s="93"/>
      <c r="F324" s="93"/>
      <c r="G324" s="93"/>
      <c r="H324" s="75"/>
      <c r="I324" s="75"/>
      <c r="J324" s="75"/>
      <c r="K324" s="76"/>
    </row>
    <row r="325" spans="2:11" ht="15">
      <c r="B325" s="75"/>
      <c r="C325" s="79"/>
      <c r="D325" s="93"/>
      <c r="E325" s="93"/>
      <c r="F325" s="93"/>
      <c r="G325" s="93"/>
      <c r="H325" s="75"/>
      <c r="I325" s="75"/>
      <c r="J325" s="75"/>
      <c r="K325" s="76"/>
    </row>
    <row r="326" spans="2:11" ht="15">
      <c r="B326" s="75"/>
      <c r="C326" s="79"/>
      <c r="D326" s="93"/>
      <c r="E326" s="93"/>
      <c r="F326" s="93"/>
      <c r="G326" s="93"/>
      <c r="H326" s="75"/>
      <c r="I326" s="75"/>
      <c r="J326" s="75"/>
      <c r="K326" s="76"/>
    </row>
    <row r="327" spans="2:11" ht="15">
      <c r="B327" s="75"/>
      <c r="C327" s="79"/>
      <c r="D327" s="93"/>
      <c r="E327" s="93"/>
      <c r="F327" s="93"/>
      <c r="G327" s="93"/>
      <c r="H327" s="75"/>
      <c r="I327" s="75"/>
      <c r="J327" s="75"/>
      <c r="K327" s="76"/>
    </row>
    <row r="328" spans="2:11" ht="15">
      <c r="B328" s="75"/>
      <c r="C328" s="79"/>
      <c r="D328" s="93"/>
      <c r="E328" s="93"/>
      <c r="F328" s="93"/>
      <c r="G328" s="93"/>
      <c r="H328" s="75"/>
      <c r="I328" s="75"/>
      <c r="J328" s="75"/>
      <c r="K328" s="76"/>
    </row>
    <row r="329" spans="2:11" ht="15">
      <c r="B329" s="75"/>
      <c r="C329" s="79"/>
      <c r="D329" s="93"/>
      <c r="E329" s="93"/>
      <c r="F329" s="93"/>
      <c r="G329" s="93"/>
      <c r="H329" s="75"/>
      <c r="I329" s="75"/>
      <c r="J329" s="75"/>
      <c r="K329" s="76"/>
    </row>
    <row r="330" spans="2:11" ht="15">
      <c r="B330" s="75"/>
      <c r="C330" s="79"/>
      <c r="D330" s="93"/>
      <c r="E330" s="93"/>
      <c r="F330" s="93"/>
      <c r="G330" s="93"/>
      <c r="H330" s="75"/>
      <c r="I330" s="75"/>
      <c r="J330" s="75"/>
      <c r="K330" s="76"/>
    </row>
    <row r="331" spans="2:11" ht="15">
      <c r="B331" s="75"/>
      <c r="C331" s="79"/>
      <c r="D331" s="93"/>
      <c r="E331" s="93"/>
      <c r="F331" s="93"/>
      <c r="G331" s="93"/>
      <c r="H331" s="75"/>
      <c r="I331" s="75"/>
      <c r="J331" s="75"/>
      <c r="K331" s="76"/>
    </row>
    <row r="332" spans="2:11" ht="15">
      <c r="B332" s="75"/>
      <c r="C332" s="79"/>
      <c r="D332" s="93"/>
      <c r="E332" s="93"/>
      <c r="F332" s="93"/>
      <c r="G332" s="93"/>
      <c r="H332" s="75"/>
      <c r="I332" s="75"/>
      <c r="J332" s="75"/>
      <c r="K332" s="76"/>
    </row>
    <row r="333" spans="2:11" ht="15">
      <c r="B333" s="75"/>
      <c r="C333" s="79"/>
      <c r="D333" s="93"/>
      <c r="E333" s="93"/>
      <c r="F333" s="93"/>
      <c r="G333" s="93"/>
      <c r="H333" s="75"/>
      <c r="I333" s="75"/>
      <c r="J333" s="75"/>
      <c r="K333" s="76"/>
    </row>
    <row r="334" spans="2:11" ht="15">
      <c r="B334" s="75"/>
      <c r="C334" s="79"/>
      <c r="D334" s="93"/>
      <c r="E334" s="93"/>
      <c r="F334" s="93"/>
      <c r="G334" s="93"/>
      <c r="H334" s="75"/>
      <c r="I334" s="75"/>
      <c r="J334" s="75"/>
      <c r="K334" s="76"/>
    </row>
    <row r="335" spans="2:11" ht="15">
      <c r="B335" s="75"/>
      <c r="C335" s="79"/>
      <c r="D335" s="93"/>
      <c r="E335" s="93"/>
      <c r="F335" s="93"/>
      <c r="G335" s="93"/>
      <c r="H335" s="75"/>
      <c r="I335" s="75"/>
      <c r="J335" s="75"/>
      <c r="K335" s="76"/>
    </row>
    <row r="336" spans="2:11" ht="15">
      <c r="B336" s="75"/>
      <c r="C336" s="79"/>
      <c r="D336" s="93"/>
      <c r="E336" s="93"/>
      <c r="F336" s="93"/>
      <c r="G336" s="93"/>
      <c r="H336" s="75"/>
      <c r="I336" s="75"/>
      <c r="J336" s="75"/>
      <c r="K336" s="76"/>
    </row>
    <row r="337" spans="2:11" ht="15">
      <c r="B337" s="75"/>
      <c r="C337" s="79"/>
      <c r="D337" s="93"/>
      <c r="E337" s="93"/>
      <c r="F337" s="93"/>
      <c r="G337" s="93"/>
      <c r="H337" s="75"/>
      <c r="I337" s="75"/>
      <c r="J337" s="75"/>
      <c r="K337" s="76"/>
    </row>
    <row r="338" spans="2:11" ht="15">
      <c r="B338" s="75"/>
      <c r="C338" s="79"/>
      <c r="D338" s="93"/>
      <c r="E338" s="93"/>
      <c r="F338" s="93"/>
      <c r="G338" s="93"/>
      <c r="H338" s="75"/>
      <c r="I338" s="75"/>
      <c r="J338" s="75"/>
      <c r="K338" s="76"/>
    </row>
    <row r="339" spans="2:11" ht="15">
      <c r="B339" s="75"/>
      <c r="C339" s="79"/>
      <c r="D339" s="93"/>
      <c r="E339" s="93"/>
      <c r="F339" s="93"/>
      <c r="G339" s="93"/>
      <c r="H339" s="75"/>
      <c r="I339" s="75"/>
      <c r="J339" s="75"/>
      <c r="K339" s="76"/>
    </row>
    <row r="340" spans="2:11" ht="15">
      <c r="B340" s="75"/>
      <c r="C340" s="79"/>
      <c r="D340" s="93"/>
      <c r="E340" s="93"/>
      <c r="F340" s="93"/>
      <c r="G340" s="93"/>
      <c r="H340" s="75"/>
      <c r="I340" s="75"/>
      <c r="J340" s="75"/>
      <c r="K340" s="76"/>
    </row>
    <row r="341" spans="2:11" ht="15">
      <c r="B341" s="75"/>
      <c r="C341" s="79"/>
      <c r="D341" s="93"/>
      <c r="E341" s="93"/>
      <c r="F341" s="93"/>
      <c r="G341" s="93"/>
      <c r="H341" s="75"/>
      <c r="I341" s="75"/>
      <c r="J341" s="75"/>
      <c r="K341" s="76"/>
    </row>
    <row r="342" spans="2:11" ht="15">
      <c r="B342" s="75"/>
      <c r="C342" s="79"/>
      <c r="D342" s="93"/>
      <c r="E342" s="93"/>
      <c r="F342" s="93"/>
      <c r="G342" s="93"/>
      <c r="H342" s="75"/>
      <c r="I342" s="75"/>
      <c r="J342" s="75"/>
      <c r="K342" s="76"/>
    </row>
    <row r="343" spans="2:11" ht="15">
      <c r="B343" s="75"/>
      <c r="C343" s="79"/>
      <c r="D343" s="93"/>
      <c r="E343" s="93"/>
      <c r="F343" s="93"/>
      <c r="G343" s="93"/>
      <c r="H343" s="75"/>
      <c r="I343" s="75"/>
      <c r="J343" s="75"/>
      <c r="K343" s="76"/>
    </row>
    <row r="344" spans="2:11" ht="15">
      <c r="B344" s="75"/>
      <c r="C344" s="79"/>
      <c r="D344" s="93"/>
      <c r="E344" s="93"/>
      <c r="F344" s="93"/>
      <c r="G344" s="93"/>
      <c r="H344" s="75"/>
      <c r="I344" s="75"/>
      <c r="J344" s="75"/>
      <c r="K344" s="76"/>
    </row>
    <row r="345" spans="2:11" ht="15">
      <c r="B345" s="75"/>
      <c r="C345" s="79"/>
      <c r="D345" s="93"/>
      <c r="E345" s="93"/>
      <c r="F345" s="93"/>
      <c r="G345" s="93"/>
      <c r="H345" s="75"/>
      <c r="I345" s="75"/>
      <c r="J345" s="75"/>
      <c r="K345" s="76"/>
    </row>
    <row r="346" spans="2:11" ht="15">
      <c r="B346" s="75"/>
      <c r="C346" s="79"/>
      <c r="D346" s="93"/>
      <c r="E346" s="93"/>
      <c r="F346" s="93"/>
      <c r="G346" s="93"/>
      <c r="H346" s="75"/>
      <c r="I346" s="75"/>
      <c r="J346" s="75"/>
      <c r="K346" s="76"/>
    </row>
    <row r="347" spans="2:11" ht="15">
      <c r="B347" s="75"/>
      <c r="C347" s="79"/>
      <c r="D347" s="93"/>
      <c r="E347" s="93"/>
      <c r="F347" s="93"/>
      <c r="G347" s="93"/>
      <c r="H347" s="75"/>
      <c r="I347" s="75"/>
      <c r="J347" s="75"/>
      <c r="K347" s="76"/>
    </row>
    <row r="348" spans="2:11" ht="15">
      <c r="B348" s="75"/>
      <c r="C348" s="79"/>
      <c r="D348" s="93"/>
      <c r="E348" s="93"/>
      <c r="F348" s="93"/>
      <c r="G348" s="93"/>
      <c r="H348" s="75"/>
      <c r="I348" s="75"/>
      <c r="J348" s="75"/>
      <c r="K348" s="76"/>
    </row>
    <row r="349" spans="2:11" ht="15">
      <c r="B349" s="75"/>
      <c r="C349" s="79"/>
      <c r="D349" s="93"/>
      <c r="E349" s="93"/>
      <c r="F349" s="93"/>
      <c r="G349" s="93"/>
      <c r="H349" s="75"/>
      <c r="I349" s="75"/>
      <c r="J349" s="75"/>
      <c r="K349" s="76"/>
    </row>
    <row r="350" spans="2:11" ht="15">
      <c r="B350" s="75"/>
      <c r="C350" s="79"/>
      <c r="D350" s="93"/>
      <c r="E350" s="93"/>
      <c r="F350" s="93"/>
      <c r="G350" s="93"/>
      <c r="H350" s="75"/>
      <c r="I350" s="75"/>
      <c r="J350" s="75"/>
      <c r="K350" s="76"/>
    </row>
    <row r="351" spans="2:11" ht="15">
      <c r="B351" s="75"/>
      <c r="C351" s="79"/>
      <c r="D351" s="93"/>
      <c r="E351" s="93"/>
      <c r="F351" s="93"/>
      <c r="G351" s="93"/>
      <c r="H351" s="75"/>
      <c r="I351" s="75"/>
      <c r="J351" s="75"/>
      <c r="K351" s="76"/>
    </row>
    <row r="352" spans="2:11" ht="15">
      <c r="B352" s="75"/>
      <c r="C352" s="79"/>
      <c r="D352" s="93"/>
      <c r="E352" s="93"/>
      <c r="F352" s="93"/>
      <c r="G352" s="93"/>
      <c r="H352" s="75"/>
      <c r="I352" s="75"/>
      <c r="J352" s="75"/>
      <c r="K352" s="76"/>
    </row>
    <row r="353" spans="2:11" ht="15">
      <c r="B353" s="75"/>
      <c r="C353" s="79"/>
      <c r="D353" s="93"/>
      <c r="E353" s="93"/>
      <c r="F353" s="93"/>
      <c r="G353" s="93"/>
      <c r="H353" s="75"/>
      <c r="I353" s="75"/>
      <c r="J353" s="75"/>
      <c r="K353" s="76"/>
    </row>
    <row r="354" spans="2:11" ht="15">
      <c r="B354" s="75"/>
      <c r="C354" s="79"/>
      <c r="D354" s="93"/>
      <c r="E354" s="93"/>
      <c r="F354" s="93"/>
      <c r="G354" s="93"/>
      <c r="H354" s="75"/>
      <c r="I354" s="75"/>
      <c r="J354" s="75"/>
      <c r="K354" s="76"/>
    </row>
    <row r="355" spans="2:11" ht="15">
      <c r="B355" s="75"/>
      <c r="C355" s="79"/>
      <c r="D355" s="93"/>
      <c r="E355" s="93"/>
      <c r="F355" s="93"/>
      <c r="G355" s="93"/>
      <c r="H355" s="75"/>
      <c r="I355" s="75"/>
      <c r="J355" s="75"/>
      <c r="K355" s="76"/>
    </row>
    <row r="356" spans="2:11" ht="15">
      <c r="B356" s="75"/>
      <c r="C356" s="79"/>
      <c r="D356" s="93"/>
      <c r="E356" s="93"/>
      <c r="F356" s="93"/>
      <c r="G356" s="93"/>
      <c r="H356" s="75"/>
      <c r="I356" s="75"/>
      <c r="J356" s="75"/>
      <c r="K356" s="76"/>
    </row>
    <row r="357" spans="2:11" ht="15">
      <c r="B357" s="75"/>
      <c r="C357" s="79"/>
      <c r="D357" s="93"/>
      <c r="E357" s="93"/>
      <c r="F357" s="93"/>
      <c r="G357" s="93"/>
      <c r="H357" s="75"/>
      <c r="I357" s="75"/>
      <c r="J357" s="75"/>
      <c r="K357" s="76"/>
    </row>
    <row r="358" spans="2:11" ht="15">
      <c r="B358" s="75"/>
      <c r="C358" s="79"/>
      <c r="D358" s="93"/>
      <c r="E358" s="93"/>
      <c r="F358" s="93"/>
      <c r="G358" s="93"/>
      <c r="H358" s="75"/>
      <c r="I358" s="75"/>
      <c r="J358" s="75"/>
      <c r="K358" s="76"/>
    </row>
    <row r="359" spans="2:11" ht="15">
      <c r="B359" s="75"/>
      <c r="C359" s="79"/>
      <c r="D359" s="93"/>
      <c r="E359" s="93"/>
      <c r="F359" s="93"/>
      <c r="G359" s="93"/>
      <c r="H359" s="75"/>
      <c r="I359" s="75"/>
      <c r="J359" s="75"/>
      <c r="K359" s="76"/>
    </row>
    <row r="360" spans="2:11" ht="15">
      <c r="B360" s="75"/>
      <c r="C360" s="79"/>
      <c r="D360" s="93"/>
      <c r="E360" s="93"/>
      <c r="F360" s="93"/>
      <c r="G360" s="93"/>
      <c r="H360" s="75"/>
      <c r="I360" s="75"/>
      <c r="J360" s="75"/>
      <c r="K360" s="76"/>
    </row>
    <row r="361" spans="2:11" ht="15">
      <c r="B361" s="75"/>
      <c r="C361" s="79"/>
      <c r="D361" s="93"/>
      <c r="E361" s="93"/>
      <c r="F361" s="93"/>
      <c r="G361" s="93"/>
      <c r="H361" s="75"/>
      <c r="I361" s="75"/>
      <c r="J361" s="75"/>
      <c r="K361" s="76"/>
    </row>
    <row r="362" spans="2:11" ht="15">
      <c r="B362" s="75"/>
      <c r="C362" s="79"/>
      <c r="D362" s="93"/>
      <c r="E362" s="93"/>
      <c r="F362" s="93"/>
      <c r="G362" s="93"/>
      <c r="H362" s="75"/>
      <c r="I362" s="75"/>
      <c r="J362" s="75"/>
      <c r="K362" s="76"/>
    </row>
    <row r="363" spans="2:11" ht="15">
      <c r="B363" s="75"/>
      <c r="C363" s="79"/>
      <c r="D363" s="93"/>
      <c r="E363" s="93"/>
      <c r="F363" s="93"/>
      <c r="G363" s="93"/>
      <c r="H363" s="75"/>
      <c r="I363" s="75"/>
      <c r="J363" s="75"/>
      <c r="K363" s="76"/>
    </row>
    <row r="364" spans="2:11" ht="15">
      <c r="B364" s="75"/>
      <c r="C364" s="79"/>
      <c r="D364" s="93"/>
      <c r="E364" s="93"/>
      <c r="F364" s="93"/>
      <c r="G364" s="93"/>
      <c r="H364" s="75"/>
      <c r="I364" s="75"/>
      <c r="J364" s="75"/>
      <c r="K364" s="76"/>
    </row>
    <row r="365" spans="2:11" ht="15">
      <c r="B365" s="75"/>
      <c r="C365" s="79"/>
      <c r="D365" s="93"/>
      <c r="E365" s="93"/>
      <c r="F365" s="93"/>
      <c r="G365" s="93"/>
      <c r="H365" s="75"/>
      <c r="I365" s="75"/>
      <c r="J365" s="75"/>
      <c r="K365" s="76"/>
    </row>
    <row r="366" spans="2:11" ht="15">
      <c r="B366" s="75"/>
      <c r="C366" s="79"/>
      <c r="D366" s="93"/>
      <c r="E366" s="93"/>
      <c r="F366" s="93"/>
      <c r="G366" s="93"/>
      <c r="H366" s="75"/>
      <c r="I366" s="75"/>
      <c r="J366" s="75"/>
      <c r="K366" s="76"/>
    </row>
    <row r="367" spans="2:11" ht="15">
      <c r="B367" s="75"/>
      <c r="C367" s="79"/>
      <c r="D367" s="93"/>
      <c r="E367" s="93"/>
      <c r="F367" s="93"/>
      <c r="G367" s="93"/>
      <c r="H367" s="75"/>
      <c r="I367" s="75"/>
      <c r="J367" s="75"/>
      <c r="K367" s="76"/>
    </row>
    <row r="368" spans="2:11" ht="15">
      <c r="B368" s="75"/>
      <c r="C368" s="79"/>
      <c r="D368" s="93"/>
      <c r="E368" s="93"/>
      <c r="F368" s="93"/>
      <c r="G368" s="93"/>
      <c r="H368" s="75"/>
      <c r="I368" s="75"/>
      <c r="J368" s="75"/>
      <c r="K368" s="76"/>
    </row>
    <row r="369" spans="2:11" ht="15">
      <c r="B369" s="75"/>
      <c r="C369" s="79"/>
      <c r="D369" s="93"/>
      <c r="E369" s="93"/>
      <c r="F369" s="93"/>
      <c r="G369" s="93"/>
      <c r="H369" s="75"/>
      <c r="I369" s="75"/>
      <c r="J369" s="75"/>
      <c r="K369" s="76"/>
    </row>
    <row r="370" spans="2:11" ht="15">
      <c r="B370" s="75"/>
      <c r="C370" s="79"/>
      <c r="D370" s="93"/>
      <c r="E370" s="93"/>
      <c r="F370" s="93"/>
      <c r="G370" s="93"/>
      <c r="H370" s="75"/>
      <c r="I370" s="75"/>
      <c r="J370" s="75"/>
      <c r="K370" s="76"/>
    </row>
    <row r="371" spans="2:11" ht="15">
      <c r="B371" s="75"/>
      <c r="C371" s="79"/>
      <c r="D371" s="93"/>
      <c r="E371" s="93"/>
      <c r="F371" s="93"/>
      <c r="G371" s="93"/>
      <c r="H371" s="75"/>
      <c r="I371" s="75"/>
      <c r="J371" s="75"/>
      <c r="K371" s="76"/>
    </row>
    <row r="372" spans="2:11" ht="15">
      <c r="B372" s="75"/>
      <c r="C372" s="79"/>
      <c r="D372" s="93"/>
      <c r="E372" s="93"/>
      <c r="F372" s="93"/>
      <c r="G372" s="93"/>
      <c r="H372" s="75"/>
      <c r="I372" s="75"/>
      <c r="J372" s="75"/>
      <c r="K372" s="76"/>
    </row>
    <row r="373" spans="2:11" ht="15">
      <c r="B373" s="75"/>
      <c r="C373" s="79"/>
      <c r="D373" s="93"/>
      <c r="E373" s="93"/>
      <c r="F373" s="93"/>
      <c r="G373" s="93"/>
      <c r="H373" s="75"/>
      <c r="I373" s="75"/>
      <c r="J373" s="75"/>
      <c r="K373" s="76"/>
    </row>
    <row r="374" spans="2:11" ht="15">
      <c r="B374" s="75"/>
      <c r="C374" s="79"/>
      <c r="D374" s="93"/>
      <c r="E374" s="93"/>
      <c r="F374" s="93"/>
      <c r="G374" s="93"/>
      <c r="H374" s="75"/>
      <c r="I374" s="75"/>
      <c r="J374" s="75"/>
      <c r="K374" s="76"/>
    </row>
    <row r="375" spans="2:11" ht="15">
      <c r="B375" s="75"/>
      <c r="C375" s="79"/>
      <c r="D375" s="93"/>
      <c r="E375" s="93"/>
      <c r="F375" s="93"/>
      <c r="G375" s="93"/>
      <c r="H375" s="75"/>
      <c r="I375" s="75"/>
      <c r="J375" s="75"/>
      <c r="K375" s="76"/>
    </row>
    <row r="376" spans="2:11" ht="15">
      <c r="B376" s="75"/>
      <c r="C376" s="79"/>
      <c r="D376" s="93"/>
      <c r="E376" s="93"/>
      <c r="F376" s="93"/>
      <c r="G376" s="93"/>
      <c r="H376" s="75"/>
      <c r="I376" s="75"/>
      <c r="J376" s="75"/>
      <c r="K376" s="76"/>
    </row>
    <row r="377" spans="2:11" ht="15">
      <c r="B377" s="75"/>
      <c r="C377" s="79"/>
      <c r="D377" s="93"/>
      <c r="E377" s="93"/>
      <c r="F377" s="93"/>
      <c r="G377" s="93"/>
      <c r="H377" s="75"/>
      <c r="I377" s="75"/>
      <c r="J377" s="75"/>
      <c r="K377" s="76"/>
    </row>
    <row r="378" spans="2:11" ht="15">
      <c r="B378" s="75"/>
      <c r="C378" s="79"/>
      <c r="D378" s="93"/>
      <c r="E378" s="93"/>
      <c r="F378" s="93"/>
      <c r="G378" s="93"/>
      <c r="H378" s="75"/>
      <c r="I378" s="75"/>
      <c r="J378" s="75"/>
      <c r="K378" s="76"/>
    </row>
    <row r="379" spans="2:11" ht="15">
      <c r="B379" s="75"/>
      <c r="C379" s="79"/>
      <c r="D379" s="93"/>
      <c r="E379" s="93"/>
      <c r="F379" s="93"/>
      <c r="G379" s="93"/>
      <c r="H379" s="75"/>
      <c r="I379" s="75"/>
      <c r="J379" s="75"/>
      <c r="K379" s="76"/>
    </row>
    <row r="380" spans="2:11" ht="15">
      <c r="B380" s="75"/>
      <c r="C380" s="79"/>
      <c r="D380" s="93"/>
      <c r="E380" s="93"/>
      <c r="F380" s="93"/>
      <c r="G380" s="93"/>
      <c r="H380" s="75"/>
      <c r="I380" s="75"/>
      <c r="J380" s="75"/>
      <c r="K380" s="76"/>
    </row>
    <row r="381" spans="2:11" ht="15">
      <c r="B381" s="75"/>
      <c r="C381" s="79"/>
      <c r="D381" s="93"/>
      <c r="E381" s="93"/>
      <c r="F381" s="93"/>
      <c r="G381" s="93"/>
      <c r="H381" s="75"/>
      <c r="I381" s="75"/>
      <c r="J381" s="75"/>
      <c r="K381" s="76"/>
    </row>
    <row r="382" spans="2:11" ht="15">
      <c r="B382" s="75"/>
      <c r="C382" s="79"/>
      <c r="D382" s="93"/>
      <c r="E382" s="93"/>
      <c r="F382" s="93"/>
      <c r="G382" s="93"/>
      <c r="H382" s="75"/>
      <c r="I382" s="75"/>
      <c r="J382" s="75"/>
      <c r="K382" s="76"/>
    </row>
    <row r="383" spans="2:11" ht="15">
      <c r="B383" s="75"/>
      <c r="C383" s="79"/>
      <c r="D383" s="93"/>
      <c r="E383" s="93"/>
      <c r="F383" s="93"/>
      <c r="G383" s="93"/>
      <c r="H383" s="75"/>
      <c r="I383" s="75"/>
      <c r="J383" s="75"/>
      <c r="K383" s="76"/>
    </row>
    <row r="384" spans="2:11" ht="15">
      <c r="B384" s="75"/>
      <c r="C384" s="79"/>
      <c r="D384" s="93"/>
      <c r="E384" s="93"/>
      <c r="F384" s="93"/>
      <c r="G384" s="93"/>
      <c r="H384" s="75"/>
      <c r="I384" s="75"/>
      <c r="J384" s="75"/>
      <c r="K384" s="76"/>
    </row>
    <row r="385" spans="2:11" ht="15">
      <c r="B385" s="75"/>
      <c r="C385" s="79"/>
      <c r="D385" s="93"/>
      <c r="E385" s="93"/>
      <c r="F385" s="93"/>
      <c r="G385" s="93"/>
      <c r="H385" s="75"/>
      <c r="I385" s="75"/>
      <c r="J385" s="75"/>
      <c r="K385" s="76"/>
    </row>
    <row r="386" spans="2:11" ht="15">
      <c r="B386" s="75"/>
      <c r="C386" s="79"/>
      <c r="D386" s="93"/>
      <c r="E386" s="93"/>
      <c r="F386" s="93"/>
      <c r="G386" s="93"/>
      <c r="H386" s="75"/>
      <c r="I386" s="75"/>
      <c r="J386" s="75"/>
      <c r="K386" s="76"/>
    </row>
    <row r="387" spans="2:11" ht="15">
      <c r="B387" s="75"/>
      <c r="C387" s="79"/>
      <c r="D387" s="93"/>
      <c r="E387" s="93"/>
      <c r="F387" s="93"/>
      <c r="G387" s="93"/>
      <c r="H387" s="75"/>
      <c r="I387" s="75"/>
      <c r="J387" s="75"/>
      <c r="K387" s="76"/>
    </row>
    <row r="388" spans="2:11" ht="15">
      <c r="B388" s="75"/>
      <c r="C388" s="79"/>
      <c r="D388" s="93"/>
      <c r="E388" s="93"/>
      <c r="F388" s="93"/>
      <c r="G388" s="93"/>
      <c r="H388" s="75"/>
      <c r="I388" s="75"/>
      <c r="J388" s="75"/>
      <c r="K388" s="76"/>
    </row>
    <row r="389" spans="2:11" ht="15">
      <c r="B389" s="75"/>
      <c r="C389" s="79"/>
      <c r="D389" s="93"/>
      <c r="E389" s="93"/>
      <c r="F389" s="93"/>
      <c r="G389" s="93"/>
      <c r="H389" s="75"/>
      <c r="I389" s="75"/>
      <c r="J389" s="75"/>
      <c r="K389" s="76"/>
    </row>
    <row r="390" spans="2:11" ht="15">
      <c r="B390" s="75"/>
      <c r="C390" s="79"/>
      <c r="D390" s="93"/>
      <c r="E390" s="93"/>
      <c r="F390" s="93"/>
      <c r="G390" s="93"/>
      <c r="H390" s="75"/>
      <c r="I390" s="75"/>
      <c r="J390" s="75"/>
      <c r="K390" s="76"/>
    </row>
    <row r="391" spans="2:11" ht="15">
      <c r="B391" s="75"/>
      <c r="C391" s="79"/>
      <c r="D391" s="93"/>
      <c r="E391" s="93"/>
      <c r="F391" s="93"/>
      <c r="G391" s="93"/>
      <c r="H391" s="75"/>
      <c r="I391" s="75"/>
      <c r="J391" s="75"/>
      <c r="K391" s="76"/>
    </row>
    <row r="392" spans="2:11" ht="15">
      <c r="B392" s="75"/>
      <c r="C392" s="79"/>
      <c r="D392" s="93"/>
      <c r="E392" s="93"/>
      <c r="F392" s="93"/>
      <c r="G392" s="93"/>
      <c r="H392" s="75"/>
      <c r="I392" s="75"/>
      <c r="J392" s="75"/>
      <c r="K392" s="76"/>
    </row>
    <row r="393" spans="2:11" ht="15">
      <c r="B393" s="75"/>
      <c r="C393" s="79"/>
      <c r="D393" s="93"/>
      <c r="E393" s="93"/>
      <c r="F393" s="93"/>
      <c r="G393" s="93"/>
      <c r="H393" s="75"/>
      <c r="I393" s="75"/>
      <c r="J393" s="75"/>
      <c r="K393" s="76"/>
    </row>
    <row r="394" spans="2:11" ht="15">
      <c r="B394" s="75"/>
      <c r="C394" s="79"/>
      <c r="D394" s="93"/>
      <c r="E394" s="93"/>
      <c r="F394" s="93"/>
      <c r="G394" s="93"/>
      <c r="H394" s="75"/>
      <c r="I394" s="75"/>
      <c r="J394" s="75"/>
      <c r="K394" s="76"/>
    </row>
    <row r="395" spans="2:11" ht="15">
      <c r="B395" s="75"/>
      <c r="C395" s="79"/>
      <c r="D395" s="93"/>
      <c r="E395" s="93"/>
      <c r="F395" s="93"/>
      <c r="G395" s="93"/>
      <c r="H395" s="75"/>
      <c r="I395" s="75"/>
      <c r="J395" s="75"/>
      <c r="K395" s="76"/>
    </row>
    <row r="396" spans="2:11" ht="15">
      <c r="B396" s="75"/>
      <c r="C396" s="79"/>
      <c r="D396" s="93"/>
      <c r="E396" s="93"/>
      <c r="F396" s="93"/>
      <c r="G396" s="93"/>
      <c r="H396" s="75"/>
      <c r="I396" s="75"/>
      <c r="J396" s="75"/>
      <c r="K396" s="76"/>
    </row>
    <row r="397" spans="2:11" ht="15">
      <c r="B397" s="75"/>
      <c r="C397" s="79"/>
      <c r="D397" s="93"/>
      <c r="E397" s="93"/>
      <c r="F397" s="93"/>
      <c r="G397" s="93"/>
      <c r="H397" s="75"/>
      <c r="I397" s="75"/>
      <c r="J397" s="75"/>
      <c r="K397" s="76"/>
    </row>
    <row r="398" spans="2:11" ht="15">
      <c r="B398" s="75"/>
      <c r="C398" s="79"/>
      <c r="D398" s="93"/>
      <c r="E398" s="93"/>
      <c r="F398" s="93"/>
      <c r="G398" s="93"/>
      <c r="H398" s="75"/>
      <c r="I398" s="75"/>
      <c r="J398" s="75"/>
      <c r="K398" s="76"/>
    </row>
    <row r="399" spans="2:11" ht="15">
      <c r="B399" s="75"/>
      <c r="C399" s="79"/>
      <c r="D399" s="93"/>
      <c r="E399" s="93"/>
      <c r="F399" s="93"/>
      <c r="G399" s="93"/>
      <c r="H399" s="75"/>
      <c r="I399" s="75"/>
      <c r="J399" s="75"/>
      <c r="K399" s="76"/>
    </row>
    <row r="400" spans="2:11" ht="15">
      <c r="B400" s="75"/>
      <c r="C400" s="79"/>
      <c r="D400" s="93"/>
      <c r="E400" s="93"/>
      <c r="F400" s="93"/>
      <c r="G400" s="93"/>
      <c r="H400" s="75"/>
      <c r="I400" s="75"/>
      <c r="J400" s="75"/>
      <c r="K400" s="76"/>
    </row>
    <row r="401" spans="2:11" ht="15">
      <c r="B401" s="75"/>
      <c r="C401" s="79"/>
      <c r="D401" s="93"/>
      <c r="E401" s="93"/>
      <c r="F401" s="93"/>
      <c r="G401" s="93"/>
      <c r="H401" s="75"/>
      <c r="I401" s="75"/>
      <c r="J401" s="75"/>
      <c r="K401" s="76"/>
    </row>
    <row r="402" spans="2:11" ht="15">
      <c r="B402" s="75"/>
      <c r="C402" s="79"/>
      <c r="D402" s="93"/>
      <c r="E402" s="93"/>
      <c r="F402" s="93"/>
      <c r="G402" s="93"/>
      <c r="H402" s="75"/>
      <c r="I402" s="75"/>
      <c r="J402" s="75"/>
      <c r="K402" s="76"/>
    </row>
    <row r="403" spans="2:11" ht="15">
      <c r="B403" s="75"/>
      <c r="C403" s="79"/>
      <c r="D403" s="93"/>
      <c r="E403" s="93"/>
      <c r="F403" s="93"/>
      <c r="G403" s="93"/>
      <c r="H403" s="75"/>
      <c r="I403" s="75"/>
      <c r="J403" s="75"/>
      <c r="K403" s="76"/>
    </row>
    <row r="404" spans="2:11" ht="15">
      <c r="B404" s="75"/>
      <c r="C404" s="79"/>
      <c r="D404" s="93"/>
      <c r="E404" s="93"/>
      <c r="F404" s="93"/>
      <c r="G404" s="93"/>
      <c r="H404" s="75"/>
      <c r="I404" s="75"/>
      <c r="J404" s="75"/>
      <c r="K404" s="76"/>
    </row>
    <row r="405" spans="2:11" ht="15">
      <c r="B405" s="75"/>
      <c r="C405" s="79"/>
      <c r="D405" s="93"/>
      <c r="E405" s="93"/>
      <c r="F405" s="93"/>
      <c r="G405" s="93"/>
      <c r="H405" s="75"/>
      <c r="I405" s="75"/>
      <c r="J405" s="75"/>
      <c r="K405" s="76"/>
    </row>
    <row r="406" spans="2:11" ht="15">
      <c r="B406" s="75"/>
      <c r="C406" s="79"/>
      <c r="D406" s="93"/>
      <c r="E406" s="93"/>
      <c r="F406" s="93"/>
      <c r="G406" s="93"/>
      <c r="H406" s="75"/>
      <c r="I406" s="75"/>
      <c r="J406" s="75"/>
      <c r="K406" s="76"/>
    </row>
    <row r="407" spans="2:11" ht="15">
      <c r="B407" s="75"/>
      <c r="C407" s="79"/>
      <c r="D407" s="93"/>
      <c r="E407" s="93"/>
      <c r="F407" s="93"/>
      <c r="G407" s="93"/>
      <c r="H407" s="75"/>
      <c r="I407" s="75"/>
      <c r="J407" s="75"/>
      <c r="K407" s="76"/>
    </row>
    <row r="408" spans="2:11" ht="15">
      <c r="B408" s="75"/>
      <c r="C408" s="79"/>
      <c r="D408" s="93"/>
      <c r="E408" s="93"/>
      <c r="F408" s="93"/>
      <c r="G408" s="93"/>
      <c r="H408" s="75"/>
      <c r="I408" s="75"/>
      <c r="J408" s="75"/>
      <c r="K408" s="76"/>
    </row>
    <row r="409" spans="2:11" ht="15">
      <c r="B409" s="75"/>
      <c r="C409" s="79"/>
      <c r="D409" s="93"/>
      <c r="E409" s="93"/>
      <c r="F409" s="93"/>
      <c r="G409" s="93"/>
      <c r="H409" s="75"/>
      <c r="I409" s="75"/>
      <c r="J409" s="75"/>
      <c r="K409" s="76"/>
    </row>
    <row r="410" spans="2:11" ht="15">
      <c r="B410" s="75"/>
      <c r="C410" s="79"/>
      <c r="D410" s="93"/>
      <c r="E410" s="93"/>
      <c r="F410" s="93"/>
      <c r="G410" s="93"/>
      <c r="H410" s="75"/>
      <c r="I410" s="75"/>
      <c r="J410" s="75"/>
      <c r="K410" s="76"/>
    </row>
    <row r="411" spans="2:11" ht="15">
      <c r="B411" s="75"/>
      <c r="C411" s="79"/>
      <c r="D411" s="93"/>
      <c r="E411" s="93"/>
      <c r="F411" s="93"/>
      <c r="G411" s="93"/>
      <c r="H411" s="75"/>
      <c r="I411" s="75"/>
      <c r="J411" s="75"/>
      <c r="K411" s="76"/>
    </row>
    <row r="412" spans="2:11" ht="15">
      <c r="B412" s="75"/>
      <c r="C412" s="79"/>
      <c r="D412" s="93"/>
      <c r="E412" s="93"/>
      <c r="F412" s="93"/>
      <c r="G412" s="93"/>
      <c r="H412" s="75"/>
      <c r="I412" s="75"/>
      <c r="J412" s="75"/>
      <c r="K412" s="76"/>
    </row>
    <row r="413" spans="2:11" ht="15">
      <c r="B413" s="75"/>
      <c r="C413" s="79"/>
      <c r="D413" s="93"/>
      <c r="E413" s="93"/>
      <c r="F413" s="93"/>
      <c r="G413" s="93"/>
      <c r="H413" s="75"/>
      <c r="I413" s="75"/>
      <c r="J413" s="75"/>
      <c r="K413" s="76"/>
    </row>
    <row r="414" spans="2:11" ht="15">
      <c r="B414" s="75"/>
      <c r="C414" s="79"/>
      <c r="D414" s="93"/>
      <c r="E414" s="93"/>
      <c r="F414" s="93"/>
      <c r="G414" s="93"/>
      <c r="H414" s="75"/>
      <c r="I414" s="75"/>
      <c r="J414" s="75"/>
      <c r="K414" s="76"/>
    </row>
    <row r="415" spans="2:11" ht="15">
      <c r="B415" s="75"/>
      <c r="C415" s="79"/>
      <c r="D415" s="93"/>
      <c r="E415" s="93"/>
      <c r="F415" s="93"/>
      <c r="G415" s="93"/>
      <c r="H415" s="75"/>
      <c r="I415" s="75"/>
      <c r="J415" s="75"/>
      <c r="K415" s="76"/>
    </row>
    <row r="416" spans="2:11" ht="15">
      <c r="B416" s="75"/>
      <c r="C416" s="79"/>
      <c r="D416" s="93"/>
      <c r="E416" s="93"/>
      <c r="F416" s="93"/>
      <c r="G416" s="93"/>
      <c r="H416" s="75"/>
      <c r="I416" s="75"/>
      <c r="J416" s="75"/>
      <c r="K416" s="76"/>
    </row>
    <row r="417" spans="2:11" ht="15">
      <c r="B417" s="75"/>
      <c r="C417" s="79"/>
      <c r="D417" s="93"/>
      <c r="E417" s="93"/>
      <c r="F417" s="93"/>
      <c r="G417" s="93"/>
      <c r="H417" s="75"/>
      <c r="I417" s="75"/>
      <c r="J417" s="75"/>
      <c r="K417" s="76"/>
    </row>
    <row r="418" spans="2:11" ht="15">
      <c r="B418" s="75"/>
      <c r="C418" s="79"/>
      <c r="D418" s="93"/>
      <c r="E418" s="93"/>
      <c r="F418" s="93"/>
      <c r="G418" s="93"/>
      <c r="H418" s="75"/>
      <c r="I418" s="75"/>
      <c r="J418" s="75"/>
      <c r="K418" s="76"/>
    </row>
    <row r="419" spans="2:11" ht="15">
      <c r="B419" s="75"/>
      <c r="C419" s="79"/>
      <c r="D419" s="93"/>
      <c r="E419" s="93"/>
      <c r="F419" s="93"/>
      <c r="G419" s="93"/>
      <c r="H419" s="75"/>
      <c r="I419" s="75"/>
      <c r="J419" s="75"/>
      <c r="K419" s="76"/>
    </row>
    <row r="420" spans="2:11" ht="15">
      <c r="B420" s="75"/>
      <c r="C420" s="79"/>
      <c r="D420" s="93"/>
      <c r="E420" s="93"/>
      <c r="F420" s="93"/>
      <c r="G420" s="93"/>
      <c r="H420" s="75"/>
      <c r="I420" s="75"/>
      <c r="J420" s="75"/>
      <c r="K420" s="76"/>
    </row>
    <row r="421" spans="2:11" ht="15">
      <c r="B421" s="75"/>
      <c r="C421" s="79"/>
      <c r="D421" s="93"/>
      <c r="E421" s="93"/>
      <c r="F421" s="93"/>
      <c r="G421" s="93"/>
      <c r="H421" s="75"/>
      <c r="I421" s="75"/>
      <c r="J421" s="75"/>
      <c r="K421" s="76"/>
    </row>
    <row r="422" spans="2:11" ht="15">
      <c r="B422" s="75"/>
      <c r="C422" s="79"/>
      <c r="D422" s="93"/>
      <c r="E422" s="93"/>
      <c r="F422" s="93"/>
      <c r="G422" s="93"/>
      <c r="H422" s="75"/>
      <c r="I422" s="75"/>
      <c r="J422" s="75"/>
      <c r="K422" s="76"/>
    </row>
    <row r="423" spans="2:11" ht="15">
      <c r="B423" s="75"/>
      <c r="C423" s="79"/>
      <c r="D423" s="93"/>
      <c r="E423" s="93"/>
      <c r="F423" s="93"/>
      <c r="G423" s="93"/>
      <c r="H423" s="75"/>
      <c r="I423" s="75"/>
      <c r="J423" s="75"/>
      <c r="K423" s="76"/>
    </row>
    <row r="424" spans="2:11" ht="15">
      <c r="B424" s="75"/>
      <c r="C424" s="79"/>
      <c r="D424" s="93"/>
      <c r="E424" s="93"/>
      <c r="F424" s="93"/>
      <c r="G424" s="93"/>
      <c r="H424" s="75"/>
      <c r="I424" s="75"/>
      <c r="J424" s="75"/>
      <c r="K424" s="76"/>
    </row>
    <row r="425" spans="2:11" ht="15">
      <c r="B425" s="75"/>
      <c r="C425" s="79"/>
      <c r="D425" s="93"/>
      <c r="E425" s="93"/>
      <c r="F425" s="93"/>
      <c r="G425" s="93"/>
      <c r="H425" s="75"/>
      <c r="I425" s="75"/>
      <c r="J425" s="75"/>
      <c r="K425" s="76"/>
    </row>
    <row r="426" spans="2:11" ht="15">
      <c r="B426" s="75"/>
      <c r="C426" s="79"/>
      <c r="D426" s="93"/>
      <c r="E426" s="93"/>
      <c r="F426" s="93"/>
      <c r="G426" s="93"/>
      <c r="H426" s="75"/>
      <c r="I426" s="75"/>
      <c r="J426" s="75"/>
      <c r="K426" s="76"/>
    </row>
    <row r="427" spans="2:11" ht="15">
      <c r="B427" s="75"/>
      <c r="C427" s="79"/>
      <c r="D427" s="93"/>
      <c r="E427" s="93"/>
      <c r="F427" s="93"/>
      <c r="G427" s="93"/>
      <c r="H427" s="75"/>
      <c r="I427" s="75"/>
      <c r="J427" s="75"/>
      <c r="K427" s="76"/>
    </row>
    <row r="428" spans="2:11" ht="15">
      <c r="B428" s="75"/>
      <c r="C428" s="79"/>
      <c r="D428" s="93"/>
      <c r="E428" s="93"/>
      <c r="F428" s="93"/>
      <c r="G428" s="93"/>
      <c r="H428" s="75"/>
      <c r="I428" s="75"/>
      <c r="J428" s="75"/>
      <c r="K428" s="76"/>
    </row>
    <row r="429" spans="2:11" ht="15">
      <c r="B429" s="75"/>
      <c r="C429" s="79"/>
      <c r="D429" s="93"/>
      <c r="E429" s="93"/>
      <c r="F429" s="93"/>
      <c r="G429" s="93"/>
      <c r="H429" s="75"/>
      <c r="I429" s="75"/>
      <c r="J429" s="75"/>
      <c r="K429" s="76"/>
    </row>
    <row r="430" spans="2:11" ht="15">
      <c r="B430" s="75"/>
      <c r="C430" s="79"/>
      <c r="D430" s="93"/>
      <c r="E430" s="93"/>
      <c r="F430" s="93"/>
      <c r="G430" s="93"/>
      <c r="H430" s="75"/>
      <c r="I430" s="75"/>
      <c r="J430" s="75"/>
      <c r="K430" s="76"/>
    </row>
    <row r="431" spans="2:11" ht="15">
      <c r="B431" s="75"/>
      <c r="C431" s="79"/>
      <c r="D431" s="93"/>
      <c r="E431" s="93"/>
      <c r="F431" s="93"/>
      <c r="G431" s="93"/>
      <c r="H431" s="75"/>
      <c r="I431" s="75"/>
      <c r="J431" s="75"/>
      <c r="K431" s="76"/>
    </row>
    <row r="432" spans="2:11" ht="15">
      <c r="B432" s="75"/>
      <c r="C432" s="79"/>
      <c r="D432" s="93"/>
      <c r="E432" s="93"/>
      <c r="F432" s="93"/>
      <c r="G432" s="93"/>
      <c r="H432" s="75"/>
      <c r="I432" s="75"/>
      <c r="J432" s="75"/>
      <c r="K432" s="76"/>
    </row>
    <row r="433" spans="2:11" ht="15">
      <c r="B433" s="75"/>
      <c r="C433" s="79"/>
      <c r="D433" s="93"/>
      <c r="E433" s="93"/>
      <c r="F433" s="93"/>
      <c r="G433" s="93"/>
      <c r="H433" s="75"/>
      <c r="I433" s="75"/>
      <c r="J433" s="75"/>
      <c r="K433" s="76"/>
    </row>
    <row r="434" spans="2:11" ht="15">
      <c r="B434" s="75"/>
      <c r="C434" s="79"/>
      <c r="D434" s="93"/>
      <c r="E434" s="93"/>
      <c r="F434" s="93"/>
      <c r="G434" s="93"/>
      <c r="H434" s="75"/>
      <c r="I434" s="75"/>
      <c r="J434" s="75"/>
      <c r="K434" s="76"/>
    </row>
    <row r="435" spans="2:11" ht="15">
      <c r="B435" s="75"/>
      <c r="C435" s="79"/>
      <c r="D435" s="93"/>
      <c r="E435" s="93"/>
      <c r="F435" s="93"/>
      <c r="G435" s="93"/>
      <c r="H435" s="75"/>
      <c r="I435" s="75"/>
      <c r="J435" s="75"/>
      <c r="K435" s="76"/>
    </row>
    <row r="436" spans="2:11" ht="15">
      <c r="B436" s="75"/>
      <c r="C436" s="79"/>
      <c r="D436" s="93"/>
      <c r="E436" s="93"/>
      <c r="F436" s="93"/>
      <c r="G436" s="93"/>
      <c r="H436" s="75"/>
      <c r="I436" s="75"/>
      <c r="J436" s="75"/>
      <c r="K436" s="76"/>
    </row>
    <row r="437" spans="2:11" ht="15">
      <c r="B437" s="75"/>
      <c r="C437" s="79"/>
      <c r="D437" s="93"/>
      <c r="E437" s="93"/>
      <c r="F437" s="93"/>
      <c r="G437" s="93"/>
      <c r="H437" s="75"/>
      <c r="I437" s="75"/>
      <c r="J437" s="75"/>
      <c r="K437" s="76"/>
    </row>
    <row r="438" spans="2:11" ht="15">
      <c r="B438" s="75"/>
      <c r="C438" s="79"/>
      <c r="D438" s="93"/>
      <c r="E438" s="93"/>
      <c r="F438" s="93"/>
      <c r="G438" s="93"/>
      <c r="H438" s="75"/>
      <c r="I438" s="75"/>
      <c r="J438" s="75"/>
      <c r="K438" s="76"/>
    </row>
    <row r="439" spans="2:11" ht="15">
      <c r="B439" s="75"/>
      <c r="C439" s="79"/>
      <c r="D439" s="93"/>
      <c r="E439" s="93"/>
      <c r="F439" s="93"/>
      <c r="G439" s="93"/>
      <c r="H439" s="75"/>
      <c r="I439" s="75"/>
      <c r="J439" s="75"/>
      <c r="K439" s="76"/>
    </row>
    <row r="440" spans="2:11" ht="15">
      <c r="B440" s="75"/>
      <c r="C440" s="79"/>
      <c r="D440" s="93"/>
      <c r="E440" s="93"/>
      <c r="F440" s="93"/>
      <c r="G440" s="93"/>
      <c r="H440" s="75"/>
      <c r="I440" s="75"/>
      <c r="J440" s="75"/>
      <c r="K440" s="76"/>
    </row>
    <row r="441" spans="2:11" ht="15">
      <c r="B441" s="75"/>
      <c r="C441" s="79"/>
      <c r="D441" s="93"/>
      <c r="E441" s="93"/>
      <c r="F441" s="93"/>
      <c r="G441" s="93"/>
      <c r="H441" s="75"/>
      <c r="I441" s="75"/>
      <c r="J441" s="75"/>
      <c r="K441" s="76"/>
    </row>
    <row r="442" spans="2:11" ht="15">
      <c r="B442" s="75"/>
      <c r="C442" s="79"/>
      <c r="D442" s="93"/>
      <c r="E442" s="93"/>
      <c r="F442" s="93"/>
      <c r="G442" s="93"/>
      <c r="H442" s="75"/>
      <c r="I442" s="75"/>
      <c r="J442" s="75"/>
      <c r="K442" s="76"/>
    </row>
    <row r="443" spans="2:11" ht="15">
      <c r="B443" s="75"/>
      <c r="C443" s="79"/>
      <c r="D443" s="93"/>
      <c r="E443" s="93"/>
      <c r="F443" s="93"/>
      <c r="G443" s="93"/>
      <c r="H443" s="75"/>
      <c r="I443" s="75"/>
      <c r="J443" s="75"/>
      <c r="K443" s="76"/>
    </row>
    <row r="444" spans="2:11" ht="15">
      <c r="B444" s="75"/>
      <c r="C444" s="79"/>
      <c r="D444" s="93"/>
      <c r="E444" s="93"/>
      <c r="F444" s="93"/>
      <c r="G444" s="93"/>
      <c r="H444" s="75"/>
      <c r="I444" s="75"/>
      <c r="J444" s="75"/>
      <c r="K444" s="76"/>
    </row>
    <row r="445" spans="2:11" ht="15">
      <c r="B445" s="75"/>
      <c r="C445" s="79"/>
      <c r="D445" s="93"/>
      <c r="E445" s="93"/>
      <c r="F445" s="93"/>
      <c r="G445" s="93"/>
      <c r="H445" s="75"/>
      <c r="I445" s="75"/>
      <c r="J445" s="75"/>
      <c r="K445" s="76"/>
    </row>
    <row r="446" spans="2:11" ht="15">
      <c r="B446" s="75"/>
      <c r="C446" s="79"/>
      <c r="D446" s="93"/>
      <c r="E446" s="93"/>
      <c r="F446" s="93"/>
      <c r="G446" s="93"/>
      <c r="H446" s="75"/>
      <c r="I446" s="75"/>
      <c r="J446" s="75"/>
      <c r="K446" s="76"/>
    </row>
    <row r="447" spans="2:11" ht="15">
      <c r="B447" s="75"/>
      <c r="C447" s="79"/>
      <c r="D447" s="93"/>
      <c r="E447" s="93"/>
      <c r="F447" s="93"/>
      <c r="G447" s="93"/>
      <c r="H447" s="75"/>
      <c r="I447" s="75"/>
      <c r="J447" s="75"/>
      <c r="K447" s="76"/>
    </row>
    <row r="448" spans="2:11" ht="15">
      <c r="B448" s="75"/>
      <c r="C448" s="79"/>
      <c r="D448" s="93"/>
      <c r="E448" s="93"/>
      <c r="F448" s="93"/>
      <c r="G448" s="93"/>
      <c r="H448" s="75"/>
      <c r="I448" s="75"/>
      <c r="J448" s="75"/>
      <c r="K448" s="76"/>
    </row>
    <row r="449" spans="2:11" ht="15">
      <c r="B449" s="75"/>
      <c r="C449" s="79"/>
      <c r="D449" s="93"/>
      <c r="E449" s="93"/>
      <c r="F449" s="93"/>
      <c r="G449" s="93"/>
      <c r="H449" s="75"/>
      <c r="I449" s="75"/>
      <c r="J449" s="75"/>
      <c r="K449" s="76"/>
    </row>
    <row r="450" spans="2:11" ht="15">
      <c r="B450" s="75"/>
      <c r="C450" s="79"/>
      <c r="D450" s="93"/>
      <c r="E450" s="93"/>
      <c r="F450" s="93"/>
      <c r="G450" s="93"/>
      <c r="H450" s="75"/>
      <c r="I450" s="75"/>
      <c r="J450" s="75"/>
      <c r="K450" s="76"/>
    </row>
    <row r="451" spans="2:11" ht="15">
      <c r="B451" s="75"/>
      <c r="C451" s="79"/>
      <c r="D451" s="93"/>
      <c r="E451" s="93"/>
      <c r="F451" s="93"/>
      <c r="G451" s="93"/>
      <c r="H451" s="75"/>
      <c r="I451" s="75"/>
      <c r="J451" s="75"/>
      <c r="K451" s="76"/>
    </row>
    <row r="452" spans="2:11" ht="15">
      <c r="B452" s="75"/>
      <c r="C452" s="79"/>
      <c r="D452" s="93"/>
      <c r="E452" s="93"/>
      <c r="F452" s="93"/>
      <c r="G452" s="93"/>
      <c r="H452" s="75"/>
      <c r="I452" s="75"/>
      <c r="J452" s="75"/>
      <c r="K452" s="76"/>
    </row>
    <row r="453" spans="2:11" ht="15">
      <c r="B453" s="75"/>
      <c r="C453" s="79"/>
      <c r="D453" s="93"/>
      <c r="E453" s="93"/>
      <c r="F453" s="93"/>
      <c r="G453" s="93"/>
      <c r="H453" s="75"/>
      <c r="I453" s="75"/>
      <c r="J453" s="75"/>
      <c r="K453" s="76"/>
    </row>
    <row r="454" spans="2:11" ht="15">
      <c r="B454" s="75"/>
      <c r="C454" s="79"/>
      <c r="D454" s="93"/>
      <c r="E454" s="93"/>
      <c r="F454" s="93"/>
      <c r="G454" s="93"/>
      <c r="H454" s="75"/>
      <c r="I454" s="75"/>
      <c r="J454" s="75"/>
      <c r="K454" s="76"/>
    </row>
    <row r="455" spans="2:11" ht="15">
      <c r="B455" s="75"/>
      <c r="C455" s="79"/>
      <c r="D455" s="93"/>
      <c r="E455" s="93"/>
      <c r="F455" s="93"/>
      <c r="G455" s="93"/>
      <c r="H455" s="75"/>
      <c r="I455" s="75"/>
      <c r="J455" s="75"/>
      <c r="K455" s="76"/>
    </row>
    <row r="456" spans="2:11" ht="15">
      <c r="B456" s="75"/>
      <c r="C456" s="79"/>
      <c r="D456" s="93"/>
      <c r="E456" s="93"/>
      <c r="F456" s="93"/>
      <c r="G456" s="93"/>
      <c r="H456" s="75"/>
      <c r="I456" s="75"/>
      <c r="J456" s="75"/>
      <c r="K456" s="76"/>
    </row>
    <row r="457" spans="2:11" ht="15">
      <c r="B457" s="75"/>
      <c r="C457" s="79"/>
      <c r="D457" s="93"/>
      <c r="E457" s="93"/>
      <c r="F457" s="93"/>
      <c r="G457" s="93"/>
      <c r="H457" s="75"/>
      <c r="I457" s="75"/>
      <c r="J457" s="75"/>
      <c r="K457" s="76"/>
    </row>
    <row r="458" spans="2:11" ht="15">
      <c r="B458" s="75"/>
      <c r="C458" s="79"/>
      <c r="D458" s="93"/>
      <c r="E458" s="93"/>
      <c r="F458" s="93"/>
      <c r="G458" s="93"/>
      <c r="H458" s="75"/>
      <c r="I458" s="75"/>
      <c r="J458" s="75"/>
      <c r="K458" s="76"/>
    </row>
    <row r="459" spans="2:11" ht="15">
      <c r="B459" s="75"/>
      <c r="C459" s="79"/>
      <c r="D459" s="93"/>
      <c r="E459" s="93"/>
      <c r="F459" s="93"/>
      <c r="G459" s="93"/>
      <c r="H459" s="75"/>
      <c r="I459" s="75"/>
      <c r="J459" s="75"/>
      <c r="K459" s="76"/>
    </row>
    <row r="460" spans="2:11" ht="15">
      <c r="B460" s="75"/>
      <c r="C460" s="79"/>
      <c r="D460" s="93"/>
      <c r="E460" s="93"/>
      <c r="F460" s="93"/>
      <c r="G460" s="93"/>
      <c r="H460" s="75"/>
      <c r="I460" s="75"/>
      <c r="J460" s="75"/>
      <c r="K460" s="76"/>
    </row>
    <row r="461" spans="2:11" ht="15">
      <c r="B461" s="75"/>
      <c r="C461" s="79"/>
      <c r="D461" s="93"/>
      <c r="E461" s="93"/>
      <c r="F461" s="93"/>
      <c r="G461" s="93"/>
      <c r="H461" s="75"/>
      <c r="I461" s="75"/>
      <c r="J461" s="75"/>
      <c r="K461" s="76"/>
    </row>
    <row r="462" spans="2:11" ht="15">
      <c r="B462" s="75"/>
      <c r="C462" s="79"/>
      <c r="D462" s="93"/>
      <c r="E462" s="93"/>
      <c r="F462" s="93"/>
      <c r="G462" s="93"/>
      <c r="H462" s="75"/>
      <c r="I462" s="75"/>
      <c r="J462" s="75"/>
      <c r="K462" s="76"/>
    </row>
    <row r="463" spans="2:11" ht="15">
      <c r="B463" s="75"/>
      <c r="C463" s="79"/>
      <c r="D463" s="93"/>
      <c r="E463" s="93"/>
      <c r="F463" s="93"/>
      <c r="G463" s="93"/>
      <c r="H463" s="75"/>
      <c r="I463" s="75"/>
      <c r="J463" s="75"/>
      <c r="K463" s="76"/>
    </row>
    <row r="464" spans="2:11" ht="15">
      <c r="B464" s="75"/>
      <c r="C464" s="79"/>
      <c r="D464" s="93"/>
      <c r="E464" s="93"/>
      <c r="F464" s="93"/>
      <c r="G464" s="93"/>
      <c r="H464" s="75"/>
      <c r="I464" s="75"/>
      <c r="J464" s="75"/>
      <c r="K464" s="76"/>
    </row>
    <row r="465" spans="2:11" ht="15">
      <c r="B465" s="75"/>
      <c r="C465" s="79"/>
      <c r="D465" s="93"/>
      <c r="E465" s="93"/>
      <c r="F465" s="93"/>
      <c r="G465" s="93"/>
      <c r="H465" s="75"/>
      <c r="I465" s="75"/>
      <c r="J465" s="75"/>
      <c r="K465" s="76"/>
    </row>
    <row r="466" spans="2:11" ht="15">
      <c r="B466" s="75"/>
      <c r="C466" s="79"/>
      <c r="D466" s="93"/>
      <c r="E466" s="93"/>
      <c r="F466" s="93"/>
      <c r="G466" s="93"/>
      <c r="H466" s="75"/>
      <c r="I466" s="75"/>
      <c r="J466" s="75"/>
      <c r="K466" s="76"/>
    </row>
    <row r="467" spans="2:11" ht="15">
      <c r="B467" s="75"/>
      <c r="C467" s="79"/>
      <c r="D467" s="93"/>
      <c r="E467" s="93"/>
      <c r="F467" s="93"/>
      <c r="G467" s="93"/>
      <c r="H467" s="75"/>
      <c r="I467" s="75"/>
      <c r="J467" s="75"/>
      <c r="K467" s="76"/>
    </row>
    <row r="468" spans="2:11" ht="15">
      <c r="B468" s="75"/>
      <c r="C468" s="79"/>
      <c r="D468" s="93"/>
      <c r="E468" s="93"/>
      <c r="F468" s="93"/>
      <c r="G468" s="93"/>
      <c r="H468" s="75"/>
      <c r="I468" s="75"/>
      <c r="J468" s="75"/>
      <c r="K468" s="76"/>
    </row>
    <row r="469" spans="2:11" ht="15">
      <c r="B469" s="75"/>
      <c r="C469" s="79"/>
      <c r="D469" s="93"/>
      <c r="E469" s="93"/>
      <c r="F469" s="93"/>
      <c r="G469" s="93"/>
      <c r="H469" s="75"/>
      <c r="I469" s="75"/>
      <c r="J469" s="75"/>
      <c r="K469" s="76"/>
    </row>
    <row r="470" spans="2:11" ht="15">
      <c r="B470" s="75"/>
      <c r="C470" s="79"/>
      <c r="D470" s="93"/>
      <c r="E470" s="93"/>
      <c r="F470" s="93"/>
      <c r="G470" s="93"/>
      <c r="H470" s="75"/>
      <c r="I470" s="75"/>
      <c r="J470" s="75"/>
      <c r="K470" s="76"/>
    </row>
    <row r="471" spans="2:11" ht="15">
      <c r="B471" s="75"/>
      <c r="C471" s="79"/>
      <c r="D471" s="93"/>
      <c r="E471" s="93"/>
      <c r="F471" s="93"/>
      <c r="G471" s="93"/>
      <c r="H471" s="75"/>
      <c r="I471" s="75"/>
      <c r="J471" s="75"/>
      <c r="K471" s="76"/>
    </row>
    <row r="472" spans="2:11" ht="15">
      <c r="B472" s="75"/>
      <c r="C472" s="79"/>
      <c r="D472" s="93"/>
      <c r="E472" s="93"/>
      <c r="F472" s="93"/>
      <c r="G472" s="93"/>
      <c r="H472" s="75"/>
      <c r="I472" s="75"/>
      <c r="J472" s="75"/>
      <c r="K472" s="76"/>
    </row>
    <row r="473" spans="2:11" ht="15">
      <c r="B473" s="75"/>
      <c r="C473" s="79"/>
      <c r="D473" s="93"/>
      <c r="E473" s="93"/>
      <c r="F473" s="93"/>
      <c r="G473" s="93"/>
      <c r="H473" s="75"/>
      <c r="I473" s="75"/>
      <c r="J473" s="75"/>
      <c r="K473" s="76"/>
    </row>
    <row r="474" spans="2:11" ht="15">
      <c r="B474" s="75"/>
      <c r="C474" s="79"/>
      <c r="D474" s="93"/>
      <c r="E474" s="93"/>
      <c r="F474" s="93"/>
      <c r="G474" s="93"/>
      <c r="H474" s="75"/>
      <c r="I474" s="75"/>
      <c r="J474" s="75"/>
      <c r="K474" s="76"/>
    </row>
    <row r="475" spans="2:11" ht="15">
      <c r="B475" s="75"/>
      <c r="C475" s="79"/>
      <c r="D475" s="93"/>
      <c r="E475" s="93"/>
      <c r="F475" s="93"/>
      <c r="G475" s="93"/>
      <c r="H475" s="75"/>
      <c r="I475" s="75"/>
      <c r="J475" s="75"/>
      <c r="K475" s="76"/>
    </row>
    <row r="476" spans="2:11" ht="15">
      <c r="B476" s="75"/>
      <c r="C476" s="79"/>
      <c r="D476" s="93"/>
      <c r="E476" s="93"/>
      <c r="F476" s="93"/>
      <c r="G476" s="93"/>
      <c r="H476" s="75"/>
      <c r="I476" s="75"/>
      <c r="J476" s="75"/>
      <c r="K476" s="76"/>
    </row>
    <row r="477" spans="2:11" ht="15">
      <c r="B477" s="75"/>
      <c r="C477" s="79"/>
      <c r="D477" s="93"/>
      <c r="E477" s="93"/>
      <c r="F477" s="93"/>
      <c r="G477" s="93"/>
      <c r="H477" s="75"/>
      <c r="I477" s="75"/>
      <c r="J477" s="75"/>
      <c r="K477" s="76"/>
    </row>
    <row r="478" spans="2:11" ht="15">
      <c r="B478" s="75"/>
      <c r="C478" s="79"/>
      <c r="D478" s="93"/>
      <c r="E478" s="93"/>
      <c r="F478" s="93"/>
      <c r="G478" s="93"/>
      <c r="H478" s="75"/>
      <c r="I478" s="75"/>
      <c r="J478" s="75"/>
      <c r="K478" s="76"/>
    </row>
    <row r="479" spans="2:11" ht="15">
      <c r="B479" s="75"/>
      <c r="C479" s="79"/>
      <c r="D479" s="93"/>
      <c r="E479" s="93"/>
      <c r="F479" s="93"/>
      <c r="G479" s="93"/>
      <c r="H479" s="75"/>
      <c r="I479" s="75"/>
      <c r="J479" s="75"/>
      <c r="K479" s="76"/>
    </row>
    <row r="480" spans="2:11" ht="15">
      <c r="B480" s="75"/>
      <c r="C480" s="79"/>
      <c r="D480" s="93"/>
      <c r="E480" s="93"/>
      <c r="F480" s="93"/>
      <c r="G480" s="93"/>
      <c r="H480" s="75"/>
      <c r="I480" s="75"/>
      <c r="J480" s="75"/>
      <c r="K480" s="76"/>
    </row>
    <row r="481" spans="2:11" ht="15">
      <c r="B481" s="75"/>
      <c r="C481" s="79"/>
      <c r="D481" s="93"/>
      <c r="E481" s="93"/>
      <c r="F481" s="93"/>
      <c r="G481" s="93"/>
      <c r="H481" s="75"/>
      <c r="I481" s="75"/>
      <c r="J481" s="75"/>
      <c r="K481" s="76"/>
    </row>
    <row r="482" spans="2:11" ht="15">
      <c r="B482" s="75"/>
      <c r="C482" s="79"/>
      <c r="D482" s="93"/>
      <c r="E482" s="93"/>
      <c r="F482" s="93"/>
      <c r="G482" s="93"/>
      <c r="H482" s="75"/>
      <c r="I482" s="75"/>
      <c r="J482" s="75"/>
      <c r="K482" s="76"/>
    </row>
    <row r="483" spans="2:11" ht="15">
      <c r="B483" s="75"/>
      <c r="C483" s="79"/>
      <c r="D483" s="93"/>
      <c r="E483" s="93"/>
      <c r="F483" s="93"/>
      <c r="G483" s="93"/>
      <c r="H483" s="75"/>
      <c r="I483" s="75"/>
      <c r="J483" s="75"/>
      <c r="K483" s="76"/>
    </row>
    <row r="484" spans="2:11" ht="15">
      <c r="B484" s="75"/>
      <c r="C484" s="79"/>
      <c r="D484" s="93"/>
      <c r="E484" s="93"/>
      <c r="F484" s="93"/>
      <c r="G484" s="93"/>
      <c r="H484" s="75"/>
      <c r="I484" s="75"/>
      <c r="J484" s="75"/>
      <c r="K484" s="76"/>
    </row>
    <row r="485" spans="2:11" ht="15">
      <c r="B485" s="75"/>
      <c r="C485" s="79"/>
      <c r="D485" s="93"/>
      <c r="E485" s="93"/>
      <c r="F485" s="93"/>
      <c r="G485" s="93"/>
      <c r="H485" s="75"/>
      <c r="I485" s="75"/>
      <c r="J485" s="75"/>
      <c r="K485" s="76"/>
    </row>
    <row r="486" spans="2:11" ht="15">
      <c r="B486" s="75"/>
      <c r="C486" s="79"/>
      <c r="D486" s="93"/>
      <c r="E486" s="93"/>
      <c r="F486" s="93"/>
      <c r="G486" s="93"/>
      <c r="H486" s="75"/>
      <c r="I486" s="75"/>
      <c r="J486" s="75"/>
      <c r="K486" s="76"/>
    </row>
    <row r="487" spans="2:11" ht="15">
      <c r="B487" s="75"/>
      <c r="C487" s="79"/>
      <c r="D487" s="93"/>
      <c r="E487" s="93"/>
      <c r="F487" s="93"/>
      <c r="G487" s="93"/>
      <c r="H487" s="75"/>
      <c r="I487" s="75"/>
      <c r="J487" s="75"/>
      <c r="K487" s="76"/>
    </row>
    <row r="488" spans="2:11" ht="15">
      <c r="B488" s="75"/>
      <c r="C488" s="79"/>
      <c r="D488" s="93"/>
      <c r="E488" s="93"/>
      <c r="F488" s="93"/>
      <c r="G488" s="93"/>
      <c r="H488" s="75"/>
      <c r="I488" s="75"/>
      <c r="J488" s="75"/>
      <c r="K488" s="76"/>
    </row>
    <row r="489" spans="2:11" ht="15">
      <c r="B489" s="75"/>
      <c r="C489" s="79"/>
      <c r="D489" s="93"/>
      <c r="E489" s="93"/>
      <c r="F489" s="93"/>
      <c r="G489" s="93"/>
      <c r="H489" s="75"/>
      <c r="I489" s="75"/>
      <c r="J489" s="75"/>
      <c r="K489" s="76"/>
    </row>
    <row r="490" spans="2:11" ht="15">
      <c r="B490" s="75"/>
      <c r="C490" s="79"/>
      <c r="D490" s="93"/>
      <c r="E490" s="93"/>
      <c r="F490" s="93"/>
      <c r="G490" s="93"/>
      <c r="H490" s="75"/>
      <c r="I490" s="75"/>
      <c r="J490" s="75"/>
      <c r="K490" s="76"/>
    </row>
    <row r="491" spans="2:11" ht="15">
      <c r="B491" s="75"/>
      <c r="C491" s="79"/>
      <c r="D491" s="93"/>
      <c r="E491" s="93"/>
      <c r="F491" s="93"/>
      <c r="G491" s="93"/>
      <c r="H491" s="75"/>
      <c r="I491" s="75"/>
      <c r="J491" s="75"/>
      <c r="K491" s="76"/>
    </row>
    <row r="492" spans="2:11" ht="15">
      <c r="B492" s="75"/>
      <c r="C492" s="79"/>
      <c r="D492" s="93"/>
      <c r="E492" s="93"/>
      <c r="F492" s="93"/>
      <c r="G492" s="93"/>
      <c r="H492" s="75"/>
      <c r="I492" s="75"/>
      <c r="J492" s="75"/>
      <c r="K492" s="76"/>
    </row>
    <row r="493" spans="2:11" ht="15">
      <c r="B493" s="75"/>
      <c r="C493" s="79"/>
      <c r="D493" s="93"/>
      <c r="E493" s="93"/>
      <c r="F493" s="93"/>
      <c r="G493" s="93"/>
      <c r="H493" s="75"/>
      <c r="I493" s="75"/>
      <c r="J493" s="75"/>
      <c r="K493" s="76"/>
    </row>
    <row r="494" spans="2:11" ht="15">
      <c r="B494" s="75"/>
      <c r="C494" s="79"/>
      <c r="D494" s="93"/>
      <c r="E494" s="93"/>
      <c r="F494" s="93"/>
      <c r="G494" s="93"/>
      <c r="H494" s="75"/>
      <c r="I494" s="75"/>
      <c r="J494" s="75"/>
      <c r="K494" s="76"/>
    </row>
    <row r="495" spans="2:11" ht="15">
      <c r="B495" s="75"/>
      <c r="C495" s="79"/>
      <c r="D495" s="93"/>
      <c r="E495" s="93"/>
      <c r="F495" s="93"/>
      <c r="G495" s="93"/>
      <c r="H495" s="75"/>
      <c r="I495" s="75"/>
      <c r="J495" s="75"/>
      <c r="K495" s="76"/>
    </row>
    <row r="496" spans="2:11" ht="15">
      <c r="B496" s="75"/>
      <c r="C496" s="79"/>
      <c r="D496" s="93"/>
      <c r="E496" s="93"/>
      <c r="F496" s="93"/>
      <c r="G496" s="93"/>
      <c r="H496" s="75"/>
      <c r="I496" s="75"/>
      <c r="J496" s="75"/>
      <c r="K496" s="76"/>
    </row>
    <row r="497" spans="2:11" ht="15">
      <c r="B497" s="75"/>
      <c r="C497" s="79"/>
      <c r="D497" s="93"/>
      <c r="E497" s="93"/>
      <c r="F497" s="93"/>
      <c r="G497" s="93"/>
      <c r="H497" s="75"/>
      <c r="I497" s="75"/>
      <c r="J497" s="75"/>
      <c r="K497" s="76"/>
    </row>
    <row r="498" spans="2:11" ht="15">
      <c r="B498" s="75"/>
      <c r="C498" s="79"/>
      <c r="D498" s="93"/>
      <c r="E498" s="93"/>
      <c r="F498" s="93"/>
      <c r="G498" s="93"/>
      <c r="H498" s="75"/>
      <c r="I498" s="75"/>
      <c r="J498" s="75"/>
      <c r="K498" s="76"/>
    </row>
    <row r="499" spans="2:11" ht="15">
      <c r="B499" s="75"/>
      <c r="C499" s="79"/>
      <c r="D499" s="93"/>
      <c r="E499" s="93"/>
      <c r="F499" s="93"/>
      <c r="G499" s="93"/>
      <c r="H499" s="75"/>
      <c r="I499" s="75"/>
      <c r="J499" s="75"/>
      <c r="K499" s="76"/>
    </row>
    <row r="500" spans="2:11" ht="15">
      <c r="B500" s="75"/>
      <c r="C500" s="79"/>
      <c r="D500" s="93"/>
      <c r="E500" s="93"/>
      <c r="F500" s="93"/>
      <c r="G500" s="93"/>
      <c r="H500" s="75"/>
      <c r="I500" s="75"/>
      <c r="J500" s="75"/>
      <c r="K500" s="76"/>
    </row>
    <row r="501" spans="2:11" ht="15">
      <c r="B501" s="75"/>
      <c r="C501" s="79"/>
      <c r="D501" s="93"/>
      <c r="E501" s="93"/>
      <c r="F501" s="93"/>
      <c r="G501" s="93"/>
      <c r="H501" s="75"/>
      <c r="I501" s="75"/>
      <c r="J501" s="75"/>
      <c r="K501" s="76"/>
    </row>
    <row r="502" spans="2:11" ht="15">
      <c r="B502" s="75"/>
      <c r="C502" s="79"/>
      <c r="D502" s="93"/>
      <c r="E502" s="93"/>
      <c r="F502" s="93"/>
      <c r="G502" s="93"/>
      <c r="H502" s="75"/>
      <c r="I502" s="75"/>
      <c r="J502" s="75"/>
      <c r="K502" s="76"/>
    </row>
    <row r="503" spans="2:11" ht="15">
      <c r="B503" s="75"/>
      <c r="C503" s="79"/>
      <c r="D503" s="93"/>
      <c r="E503" s="93"/>
      <c r="F503" s="93"/>
      <c r="G503" s="93"/>
      <c r="H503" s="75"/>
      <c r="I503" s="75"/>
      <c r="J503" s="75"/>
      <c r="K503" s="76"/>
    </row>
    <row r="504" spans="2:11" ht="15">
      <c r="B504" s="75"/>
      <c r="C504" s="79"/>
      <c r="D504" s="93"/>
      <c r="E504" s="93"/>
      <c r="F504" s="93"/>
      <c r="G504" s="93"/>
      <c r="H504" s="75"/>
      <c r="I504" s="75"/>
      <c r="J504" s="75"/>
      <c r="K504" s="76"/>
    </row>
    <row r="505" spans="2:11" ht="15">
      <c r="B505" s="75"/>
      <c r="C505" s="79"/>
      <c r="D505" s="93"/>
      <c r="E505" s="93"/>
      <c r="F505" s="93"/>
      <c r="G505" s="93"/>
      <c r="H505" s="75"/>
      <c r="I505" s="75"/>
      <c r="J505" s="75"/>
      <c r="K505" s="76"/>
    </row>
    <row r="506" spans="2:11" ht="15">
      <c r="B506" s="75"/>
      <c r="C506" s="79"/>
      <c r="D506" s="93"/>
      <c r="E506" s="93"/>
      <c r="F506" s="93"/>
      <c r="G506" s="93"/>
      <c r="H506" s="75"/>
      <c r="I506" s="75"/>
      <c r="J506" s="75"/>
      <c r="K506" s="76"/>
    </row>
    <row r="507" spans="2:11" ht="15">
      <c r="B507" s="75"/>
      <c r="C507" s="79"/>
      <c r="D507" s="93"/>
      <c r="E507" s="93"/>
      <c r="F507" s="93"/>
      <c r="G507" s="93"/>
      <c r="H507" s="75"/>
      <c r="I507" s="75"/>
      <c r="J507" s="75"/>
      <c r="K507" s="76"/>
    </row>
    <row r="508" spans="2:11" ht="15">
      <c r="B508" s="75"/>
      <c r="C508" s="79"/>
      <c r="D508" s="93"/>
      <c r="E508" s="93"/>
      <c r="F508" s="93"/>
      <c r="G508" s="93"/>
      <c r="H508" s="75"/>
      <c r="I508" s="75"/>
      <c r="J508" s="75"/>
      <c r="K508" s="76"/>
    </row>
    <row r="509" spans="2:11" ht="15">
      <c r="B509" s="75"/>
      <c r="C509" s="79"/>
      <c r="D509" s="93"/>
      <c r="E509" s="93"/>
      <c r="F509" s="93"/>
      <c r="G509" s="93"/>
      <c r="H509" s="75"/>
      <c r="I509" s="75"/>
      <c r="J509" s="75"/>
      <c r="K509" s="76"/>
    </row>
    <row r="510" spans="2:11" ht="15">
      <c r="B510" s="75"/>
      <c r="C510" s="79"/>
      <c r="D510" s="93"/>
      <c r="E510" s="93"/>
      <c r="F510" s="93"/>
      <c r="G510" s="93"/>
      <c r="H510" s="75"/>
      <c r="I510" s="75"/>
      <c r="J510" s="75"/>
      <c r="K510" s="76"/>
    </row>
    <row r="511" spans="2:11" ht="15">
      <c r="B511" s="75"/>
      <c r="C511" s="79"/>
      <c r="D511" s="93"/>
      <c r="E511" s="93"/>
      <c r="F511" s="93"/>
      <c r="G511" s="93"/>
      <c r="H511" s="75"/>
      <c r="I511" s="75"/>
      <c r="J511" s="75"/>
      <c r="K511" s="76"/>
    </row>
    <row r="512" spans="2:11" ht="15">
      <c r="B512" s="75"/>
      <c r="C512" s="79"/>
      <c r="D512" s="93"/>
      <c r="E512" s="93"/>
      <c r="F512" s="93"/>
      <c r="G512" s="93"/>
      <c r="H512" s="75"/>
      <c r="I512" s="75"/>
      <c r="J512" s="75"/>
      <c r="K512" s="76"/>
    </row>
    <row r="513" spans="2:11" ht="15">
      <c r="B513" s="75"/>
      <c r="C513" s="79"/>
      <c r="D513" s="93"/>
      <c r="E513" s="93"/>
      <c r="F513" s="93"/>
      <c r="G513" s="93"/>
      <c r="H513" s="75"/>
      <c r="I513" s="75"/>
      <c r="J513" s="75"/>
      <c r="K513" s="76"/>
    </row>
    <row r="514" spans="2:11" ht="15">
      <c r="B514" s="75"/>
      <c r="C514" s="79"/>
      <c r="D514" s="93"/>
      <c r="E514" s="93"/>
      <c r="F514" s="93"/>
      <c r="G514" s="93"/>
      <c r="H514" s="75"/>
      <c r="I514" s="75"/>
      <c r="J514" s="75"/>
      <c r="K514" s="76"/>
    </row>
    <row r="515" spans="2:11" ht="15">
      <c r="B515" s="75"/>
      <c r="C515" s="79"/>
      <c r="D515" s="93"/>
      <c r="E515" s="93"/>
      <c r="F515" s="93"/>
      <c r="G515" s="93"/>
      <c r="H515" s="75"/>
      <c r="I515" s="75"/>
      <c r="J515" s="75"/>
      <c r="K515" s="76"/>
    </row>
    <row r="516" spans="2:11" ht="15">
      <c r="B516" s="75"/>
      <c r="C516" s="79"/>
      <c r="D516" s="93"/>
      <c r="E516" s="93"/>
      <c r="F516" s="93"/>
      <c r="G516" s="93"/>
      <c r="H516" s="75"/>
      <c r="I516" s="75"/>
      <c r="J516" s="75"/>
      <c r="K516" s="76"/>
    </row>
    <row r="517" spans="2:11" ht="15">
      <c r="B517" s="75"/>
      <c r="C517" s="79"/>
      <c r="D517" s="93"/>
      <c r="E517" s="93"/>
      <c r="F517" s="93"/>
      <c r="G517" s="93"/>
      <c r="H517" s="75"/>
      <c r="I517" s="75"/>
      <c r="J517" s="75"/>
      <c r="K517" s="76"/>
    </row>
    <row r="518" spans="2:11" ht="15">
      <c r="B518" s="75"/>
      <c r="C518" s="79"/>
      <c r="D518" s="93"/>
      <c r="E518" s="93"/>
      <c r="F518" s="93"/>
      <c r="G518" s="93"/>
      <c r="H518" s="75"/>
      <c r="I518" s="75"/>
      <c r="J518" s="75"/>
      <c r="K518" s="76"/>
    </row>
    <row r="519" spans="2:11" ht="15">
      <c r="B519" s="75"/>
      <c r="C519" s="79"/>
      <c r="D519" s="93"/>
      <c r="E519" s="93"/>
      <c r="F519" s="93"/>
      <c r="G519" s="93"/>
      <c r="H519" s="75"/>
      <c r="I519" s="75"/>
      <c r="J519" s="75"/>
      <c r="K519" s="76"/>
    </row>
    <row r="520" spans="2:11" ht="15">
      <c r="B520" s="75"/>
      <c r="C520" s="79"/>
      <c r="D520" s="93"/>
      <c r="E520" s="93"/>
      <c r="F520" s="93"/>
      <c r="G520" s="93"/>
      <c r="H520" s="75"/>
      <c r="I520" s="75"/>
      <c r="J520" s="75"/>
      <c r="K520" s="76"/>
    </row>
    <row r="521" spans="2:11" ht="15">
      <c r="B521" s="75"/>
      <c r="C521" s="79"/>
      <c r="D521" s="93"/>
      <c r="E521" s="93"/>
      <c r="F521" s="93"/>
      <c r="G521" s="93"/>
      <c r="H521" s="75"/>
      <c r="I521" s="75"/>
      <c r="J521" s="75"/>
      <c r="K521" s="76"/>
    </row>
    <row r="522" spans="2:11" ht="15">
      <c r="B522" s="75"/>
      <c r="C522" s="79"/>
      <c r="D522" s="93"/>
      <c r="E522" s="93"/>
      <c r="F522" s="93"/>
      <c r="G522" s="93"/>
      <c r="H522" s="75"/>
      <c r="I522" s="75"/>
      <c r="J522" s="75"/>
      <c r="K522" s="76"/>
    </row>
    <row r="523" spans="2:11" ht="15">
      <c r="B523" s="75"/>
      <c r="C523" s="79"/>
      <c r="D523" s="93"/>
      <c r="E523" s="93"/>
      <c r="F523" s="93"/>
      <c r="G523" s="93"/>
      <c r="H523" s="75"/>
      <c r="I523" s="75"/>
      <c r="J523" s="75"/>
      <c r="K523" s="76"/>
    </row>
    <row r="524" spans="2:11" ht="15">
      <c r="B524" s="75"/>
      <c r="C524" s="79"/>
      <c r="D524" s="93"/>
      <c r="E524" s="93"/>
      <c r="F524" s="93"/>
      <c r="G524" s="93"/>
      <c r="H524" s="75"/>
      <c r="I524" s="75"/>
      <c r="J524" s="75"/>
      <c r="K524" s="76"/>
    </row>
    <row r="525" spans="2:11" ht="15">
      <c r="B525" s="75"/>
      <c r="C525" s="79"/>
      <c r="D525" s="93"/>
      <c r="E525" s="93"/>
      <c r="F525" s="93"/>
      <c r="G525" s="93"/>
      <c r="H525" s="75"/>
      <c r="I525" s="75"/>
      <c r="J525" s="75"/>
      <c r="K525" s="76"/>
    </row>
    <row r="526" spans="2:11" ht="15">
      <c r="B526" s="75"/>
      <c r="C526" s="79"/>
      <c r="D526" s="93"/>
      <c r="E526" s="93"/>
      <c r="F526" s="93"/>
      <c r="G526" s="93"/>
      <c r="H526" s="75"/>
      <c r="I526" s="75"/>
      <c r="J526" s="75"/>
      <c r="K526" s="76"/>
    </row>
    <row r="527" spans="2:11" ht="15">
      <c r="B527" s="75"/>
      <c r="C527" s="79"/>
      <c r="D527" s="93"/>
      <c r="E527" s="93"/>
      <c r="F527" s="93"/>
      <c r="G527" s="93"/>
      <c r="H527" s="75"/>
      <c r="I527" s="75"/>
      <c r="J527" s="75"/>
      <c r="K527" s="76"/>
    </row>
    <row r="528" spans="2:11" ht="15">
      <c r="B528" s="75"/>
      <c r="C528" s="79"/>
      <c r="D528" s="93"/>
      <c r="E528" s="93"/>
      <c r="F528" s="93"/>
      <c r="G528" s="93"/>
      <c r="H528" s="75"/>
      <c r="I528" s="75"/>
      <c r="J528" s="75"/>
      <c r="K528" s="76"/>
    </row>
    <row r="529" spans="2:11" ht="15">
      <c r="B529" s="75"/>
      <c r="C529" s="79"/>
      <c r="D529" s="93"/>
      <c r="E529" s="93"/>
      <c r="F529" s="93"/>
      <c r="G529" s="93"/>
      <c r="H529" s="75"/>
      <c r="I529" s="75"/>
      <c r="J529" s="75"/>
      <c r="K529" s="76"/>
    </row>
    <row r="530" spans="2:11" ht="15">
      <c r="B530" s="75"/>
      <c r="C530" s="79"/>
      <c r="D530" s="93"/>
      <c r="E530" s="93"/>
      <c r="F530" s="93"/>
      <c r="G530" s="93"/>
      <c r="H530" s="75"/>
      <c r="I530" s="75"/>
      <c r="J530" s="75"/>
      <c r="K530" s="76"/>
    </row>
    <row r="531" spans="2:11" ht="15">
      <c r="B531" s="75"/>
      <c r="C531" s="79"/>
      <c r="D531" s="93"/>
      <c r="E531" s="93"/>
      <c r="F531" s="93"/>
      <c r="G531" s="93"/>
      <c r="H531" s="75"/>
      <c r="I531" s="75"/>
      <c r="J531" s="75"/>
      <c r="K531" s="76"/>
    </row>
    <row r="532" spans="2:11" ht="15">
      <c r="B532" s="75"/>
      <c r="C532" s="79"/>
      <c r="D532" s="93"/>
      <c r="E532" s="93"/>
      <c r="F532" s="93"/>
      <c r="G532" s="93"/>
      <c r="H532" s="75"/>
      <c r="I532" s="75"/>
      <c r="J532" s="75"/>
      <c r="K532" s="76"/>
    </row>
    <row r="533" spans="2:11" ht="15">
      <c r="B533" s="75"/>
      <c r="C533" s="79"/>
      <c r="D533" s="93"/>
      <c r="E533" s="93"/>
      <c r="F533" s="93"/>
      <c r="G533" s="93"/>
      <c r="H533" s="75"/>
      <c r="I533" s="75"/>
      <c r="J533" s="75"/>
      <c r="K533" s="76"/>
    </row>
    <row r="534" spans="2:11" ht="15">
      <c r="B534" s="75"/>
      <c r="C534" s="79"/>
      <c r="D534" s="93"/>
      <c r="E534" s="93"/>
      <c r="F534" s="93"/>
      <c r="G534" s="93"/>
      <c r="H534" s="75"/>
      <c r="I534" s="75"/>
      <c r="J534" s="75"/>
      <c r="K534" s="76"/>
    </row>
    <row r="535" spans="2:11" ht="15">
      <c r="B535" s="75"/>
      <c r="C535" s="79"/>
      <c r="D535" s="93"/>
      <c r="E535" s="93"/>
      <c r="F535" s="93"/>
      <c r="G535" s="93"/>
      <c r="H535" s="75"/>
      <c r="I535" s="75"/>
      <c r="J535" s="75"/>
      <c r="K535" s="76"/>
    </row>
    <row r="536" spans="2:11" ht="15">
      <c r="B536" s="75"/>
      <c r="C536" s="79"/>
      <c r="D536" s="93"/>
      <c r="E536" s="93"/>
      <c r="F536" s="93"/>
      <c r="G536" s="93"/>
      <c r="H536" s="75"/>
      <c r="I536" s="75"/>
      <c r="J536" s="75"/>
      <c r="K536" s="76"/>
    </row>
    <row r="537" spans="2:11" ht="15">
      <c r="B537" s="75"/>
      <c r="C537" s="79"/>
      <c r="D537" s="93"/>
      <c r="E537" s="93"/>
      <c r="F537" s="93"/>
      <c r="G537" s="93"/>
      <c r="H537" s="75"/>
      <c r="I537" s="75"/>
      <c r="J537" s="75"/>
      <c r="K537" s="76"/>
    </row>
    <row r="538" spans="2:11" ht="15">
      <c r="B538" s="75"/>
      <c r="C538" s="79"/>
      <c r="D538" s="93"/>
      <c r="E538" s="93"/>
      <c r="F538" s="93"/>
      <c r="G538" s="93"/>
      <c r="H538" s="75"/>
      <c r="I538" s="75"/>
      <c r="J538" s="75"/>
      <c r="K538" s="76"/>
    </row>
    <row r="539" spans="2:11" ht="15">
      <c r="B539" s="75"/>
      <c r="C539" s="79"/>
      <c r="D539" s="93"/>
      <c r="E539" s="93"/>
      <c r="F539" s="93"/>
      <c r="G539" s="93"/>
      <c r="H539" s="75"/>
      <c r="I539" s="75"/>
      <c r="J539" s="75"/>
      <c r="K539" s="76"/>
    </row>
    <row r="540" spans="2:11" ht="15">
      <c r="B540" s="75"/>
      <c r="C540" s="79"/>
      <c r="D540" s="93"/>
      <c r="E540" s="93"/>
      <c r="F540" s="93"/>
      <c r="G540" s="93"/>
      <c r="H540" s="75"/>
      <c r="I540" s="75"/>
      <c r="J540" s="75"/>
      <c r="K540" s="76"/>
    </row>
    <row r="541" spans="2:11" ht="15">
      <c r="B541" s="75"/>
      <c r="C541" s="79"/>
      <c r="D541" s="93"/>
      <c r="E541" s="93"/>
      <c r="F541" s="93"/>
      <c r="G541" s="93"/>
      <c r="H541" s="75"/>
      <c r="I541" s="75"/>
      <c r="J541" s="75"/>
      <c r="K541" s="76"/>
    </row>
    <row r="542" spans="2:11" ht="15">
      <c r="B542" s="75"/>
      <c r="C542" s="79"/>
      <c r="D542" s="93"/>
      <c r="E542" s="93"/>
      <c r="F542" s="93"/>
      <c r="G542" s="93"/>
      <c r="H542" s="75"/>
      <c r="I542" s="75"/>
      <c r="J542" s="75"/>
      <c r="K542" s="76"/>
    </row>
    <row r="543" spans="2:11" ht="15">
      <c r="B543" s="75"/>
      <c r="C543" s="79"/>
      <c r="D543" s="93"/>
      <c r="E543" s="93"/>
      <c r="F543" s="93"/>
      <c r="G543" s="93"/>
      <c r="H543" s="75"/>
      <c r="I543" s="75"/>
      <c r="J543" s="75"/>
      <c r="K543" s="76"/>
    </row>
    <row r="544" spans="2:11" ht="15">
      <c r="B544" s="75"/>
      <c r="C544" s="79"/>
      <c r="D544" s="93"/>
      <c r="E544" s="93"/>
      <c r="F544" s="93"/>
      <c r="G544" s="93"/>
      <c r="H544" s="75"/>
      <c r="I544" s="75"/>
      <c r="J544" s="75"/>
      <c r="K544" s="76"/>
    </row>
    <row r="545" spans="2:11" ht="15">
      <c r="B545" s="75"/>
      <c r="C545" s="79"/>
      <c r="D545" s="93"/>
      <c r="E545" s="93"/>
      <c r="F545" s="93"/>
      <c r="G545" s="93"/>
      <c r="H545" s="75"/>
      <c r="I545" s="75"/>
      <c r="J545" s="75"/>
      <c r="K545" s="76"/>
    </row>
    <row r="546" spans="2:11" ht="15">
      <c r="B546" s="75"/>
      <c r="C546" s="79"/>
      <c r="D546" s="93"/>
      <c r="E546" s="93"/>
      <c r="F546" s="93"/>
      <c r="G546" s="93"/>
      <c r="H546" s="75"/>
      <c r="I546" s="75"/>
      <c r="J546" s="75"/>
      <c r="K546" s="76"/>
    </row>
    <row r="547" spans="2:11" ht="15">
      <c r="B547" s="75"/>
      <c r="C547" s="79"/>
      <c r="D547" s="93"/>
      <c r="E547" s="93"/>
      <c r="F547" s="93"/>
      <c r="G547" s="93"/>
      <c r="H547" s="75"/>
      <c r="I547" s="75"/>
      <c r="J547" s="75"/>
      <c r="K547" s="76"/>
    </row>
    <row r="548" spans="2:11" ht="15">
      <c r="B548" s="75"/>
      <c r="C548" s="79"/>
      <c r="D548" s="93"/>
      <c r="E548" s="93"/>
      <c r="F548" s="93"/>
      <c r="G548" s="93"/>
      <c r="H548" s="75"/>
      <c r="I548" s="75"/>
      <c r="J548" s="75"/>
      <c r="K548" s="76"/>
    </row>
    <row r="549" spans="2:11" ht="15">
      <c r="B549" s="75"/>
      <c r="C549" s="79"/>
      <c r="D549" s="93"/>
      <c r="E549" s="93"/>
      <c r="F549" s="93"/>
      <c r="G549" s="93"/>
      <c r="H549" s="75"/>
      <c r="I549" s="75"/>
      <c r="J549" s="75"/>
      <c r="K549" s="76"/>
    </row>
    <row r="550" spans="2:11" ht="15">
      <c r="B550" s="75"/>
      <c r="C550" s="79"/>
      <c r="D550" s="93"/>
      <c r="E550" s="93"/>
      <c r="F550" s="93"/>
      <c r="G550" s="93"/>
      <c r="H550" s="75"/>
      <c r="I550" s="75"/>
      <c r="J550" s="75"/>
      <c r="K550" s="76"/>
    </row>
    <row r="551" spans="2:11" ht="15">
      <c r="B551" s="75"/>
      <c r="C551" s="79"/>
      <c r="D551" s="93"/>
      <c r="E551" s="93"/>
      <c r="F551" s="93"/>
      <c r="G551" s="93"/>
      <c r="H551" s="75"/>
      <c r="I551" s="75"/>
      <c r="J551" s="75"/>
      <c r="K551" s="76"/>
    </row>
    <row r="552" spans="2:11" ht="15">
      <c r="B552" s="75"/>
      <c r="C552" s="79"/>
      <c r="D552" s="93"/>
      <c r="E552" s="93"/>
      <c r="F552" s="93"/>
      <c r="G552" s="93"/>
      <c r="H552" s="75"/>
      <c r="I552" s="75"/>
      <c r="J552" s="75"/>
      <c r="K552" s="76"/>
    </row>
    <row r="553" spans="2:11" ht="15">
      <c r="B553" s="75"/>
      <c r="C553" s="79"/>
      <c r="D553" s="93"/>
      <c r="E553" s="93"/>
      <c r="F553" s="93"/>
      <c r="G553" s="93"/>
      <c r="H553" s="75"/>
      <c r="I553" s="75"/>
      <c r="J553" s="75"/>
      <c r="K553" s="76"/>
    </row>
    <row r="554" spans="2:11" ht="15">
      <c r="B554" s="75"/>
      <c r="C554" s="79"/>
      <c r="D554" s="93"/>
      <c r="E554" s="93"/>
      <c r="F554" s="93"/>
      <c r="G554" s="93"/>
      <c r="H554" s="75"/>
      <c r="I554" s="75"/>
      <c r="J554" s="75"/>
      <c r="K554" s="76"/>
    </row>
    <row r="555" spans="2:11" ht="15">
      <c r="B555" s="75"/>
      <c r="C555" s="79"/>
      <c r="D555" s="93"/>
      <c r="E555" s="93"/>
      <c r="F555" s="93"/>
      <c r="G555" s="93"/>
      <c r="H555" s="75"/>
      <c r="I555" s="75"/>
      <c r="J555" s="75"/>
      <c r="K555" s="76"/>
    </row>
    <row r="556" spans="2:11" ht="15">
      <c r="B556" s="75"/>
      <c r="C556" s="79"/>
      <c r="D556" s="93"/>
      <c r="E556" s="93"/>
      <c r="F556" s="93"/>
      <c r="G556" s="93"/>
      <c r="H556" s="75"/>
      <c r="I556" s="75"/>
      <c r="J556" s="75"/>
      <c r="K556" s="76"/>
    </row>
    <row r="557" spans="2:11" ht="15">
      <c r="B557" s="75"/>
      <c r="C557" s="79"/>
      <c r="D557" s="93"/>
      <c r="E557" s="93"/>
      <c r="F557" s="93"/>
      <c r="G557" s="93"/>
      <c r="H557" s="75"/>
      <c r="I557" s="75"/>
      <c r="J557" s="75"/>
      <c r="K557" s="76"/>
    </row>
    <row r="558" spans="2:11" ht="15">
      <c r="B558" s="75"/>
      <c r="C558" s="79"/>
      <c r="D558" s="93"/>
      <c r="E558" s="93"/>
      <c r="F558" s="93"/>
      <c r="G558" s="93"/>
      <c r="H558" s="75"/>
      <c r="I558" s="75"/>
      <c r="J558" s="75"/>
      <c r="K558" s="76"/>
    </row>
    <row r="559" spans="2:11" ht="15">
      <c r="B559" s="75"/>
      <c r="C559" s="79"/>
      <c r="D559" s="93"/>
      <c r="E559" s="93"/>
      <c r="F559" s="93"/>
      <c r="G559" s="93"/>
      <c r="H559" s="75"/>
      <c r="I559" s="75"/>
      <c r="J559" s="75"/>
      <c r="K559" s="76"/>
    </row>
    <row r="560" spans="2:11" ht="15">
      <c r="B560" s="75"/>
      <c r="C560" s="79"/>
      <c r="D560" s="93"/>
      <c r="E560" s="93"/>
      <c r="F560" s="93"/>
      <c r="G560" s="93"/>
      <c r="H560" s="75"/>
      <c r="I560" s="75"/>
      <c r="J560" s="75"/>
      <c r="K560" s="76"/>
    </row>
    <row r="561" spans="2:11" ht="15">
      <c r="B561" s="75"/>
      <c r="C561" s="79"/>
      <c r="D561" s="93"/>
      <c r="E561" s="93"/>
      <c r="F561" s="93"/>
      <c r="G561" s="93"/>
      <c r="H561" s="75"/>
      <c r="I561" s="75"/>
      <c r="J561" s="75"/>
      <c r="K561" s="76"/>
    </row>
    <row r="562" spans="2:11" ht="15">
      <c r="B562" s="75"/>
      <c r="C562" s="79"/>
      <c r="D562" s="93"/>
      <c r="E562" s="93"/>
      <c r="F562" s="93"/>
      <c r="G562" s="93"/>
      <c r="H562" s="75"/>
      <c r="I562" s="75"/>
      <c r="J562" s="75"/>
      <c r="K562" s="76"/>
    </row>
    <row r="563" spans="2:11" ht="15">
      <c r="B563" s="75"/>
      <c r="C563" s="79"/>
      <c r="D563" s="93"/>
      <c r="E563" s="93"/>
      <c r="F563" s="93"/>
      <c r="G563" s="93"/>
      <c r="H563" s="75"/>
      <c r="I563" s="75"/>
      <c r="J563" s="75"/>
      <c r="K563" s="76"/>
    </row>
    <row r="564" spans="2:11" ht="15">
      <c r="B564" s="75"/>
      <c r="C564" s="79"/>
      <c r="D564" s="93"/>
      <c r="E564" s="93"/>
      <c r="F564" s="93"/>
      <c r="G564" s="93"/>
      <c r="H564" s="75"/>
      <c r="I564" s="75"/>
      <c r="J564" s="75"/>
      <c r="K564" s="76"/>
    </row>
    <row r="565" spans="2:11" ht="15">
      <c r="B565" s="75"/>
      <c r="C565" s="79"/>
      <c r="D565" s="93"/>
      <c r="E565" s="93"/>
      <c r="F565" s="93"/>
      <c r="G565" s="93"/>
      <c r="H565" s="75"/>
      <c r="I565" s="75"/>
      <c r="J565" s="75"/>
      <c r="K565" s="76"/>
    </row>
    <row r="566" spans="2:11" ht="15">
      <c r="B566" s="75"/>
      <c r="C566" s="79"/>
      <c r="D566" s="93"/>
      <c r="E566" s="93"/>
      <c r="F566" s="93"/>
      <c r="G566" s="93"/>
      <c r="H566" s="75"/>
      <c r="I566" s="75"/>
      <c r="J566" s="75"/>
      <c r="K566" s="76"/>
    </row>
    <row r="567" spans="2:11" ht="15">
      <c r="B567" s="75"/>
      <c r="C567" s="79"/>
      <c r="D567" s="93"/>
      <c r="E567" s="93"/>
      <c r="F567" s="93"/>
      <c r="G567" s="93"/>
      <c r="H567" s="75"/>
      <c r="I567" s="75"/>
      <c r="J567" s="75"/>
      <c r="K567" s="76"/>
    </row>
    <row r="568" spans="2:11" ht="15">
      <c r="B568" s="75"/>
      <c r="C568" s="79"/>
      <c r="D568" s="93"/>
      <c r="E568" s="93"/>
      <c r="F568" s="93"/>
      <c r="G568" s="93"/>
      <c r="H568" s="75"/>
      <c r="I568" s="75"/>
      <c r="J568" s="75"/>
      <c r="K568" s="76"/>
    </row>
    <row r="569" spans="2:11" ht="15">
      <c r="B569" s="75"/>
      <c r="C569" s="79"/>
      <c r="D569" s="93"/>
      <c r="E569" s="93"/>
      <c r="F569" s="93"/>
      <c r="G569" s="93"/>
      <c r="H569" s="75"/>
      <c r="I569" s="75"/>
      <c r="J569" s="75"/>
      <c r="K569" s="76"/>
    </row>
    <row r="570" spans="2:11" ht="15">
      <c r="B570" s="75"/>
      <c r="C570" s="79"/>
      <c r="D570" s="93"/>
      <c r="E570" s="93"/>
      <c r="F570" s="93"/>
      <c r="G570" s="93"/>
      <c r="H570" s="75"/>
      <c r="I570" s="75"/>
      <c r="J570" s="75"/>
      <c r="K570" s="76"/>
    </row>
    <row r="571" spans="2:11" ht="15">
      <c r="B571" s="75"/>
      <c r="C571" s="79"/>
      <c r="D571" s="93"/>
      <c r="E571" s="93"/>
      <c r="F571" s="93"/>
      <c r="G571" s="93"/>
      <c r="H571" s="75"/>
      <c r="I571" s="75"/>
      <c r="J571" s="75"/>
      <c r="K571" s="76"/>
    </row>
    <row r="572" spans="2:11" ht="15">
      <c r="B572" s="75"/>
      <c r="C572" s="79"/>
      <c r="D572" s="93"/>
      <c r="E572" s="93"/>
      <c r="F572" s="93"/>
      <c r="G572" s="93"/>
      <c r="H572" s="75"/>
      <c r="I572" s="75"/>
      <c r="J572" s="75"/>
      <c r="K572" s="76"/>
    </row>
    <row r="573" spans="2:11" ht="15">
      <c r="B573" s="75"/>
      <c r="C573" s="79"/>
      <c r="D573" s="93"/>
      <c r="E573" s="93"/>
      <c r="F573" s="93"/>
      <c r="G573" s="93"/>
      <c r="H573" s="75"/>
      <c r="I573" s="75"/>
      <c r="J573" s="75"/>
      <c r="K573" s="76"/>
    </row>
    <row r="574" spans="2:11" ht="15">
      <c r="B574" s="75"/>
      <c r="C574" s="79"/>
      <c r="D574" s="93"/>
      <c r="E574" s="93"/>
      <c r="F574" s="93"/>
      <c r="G574" s="93"/>
      <c r="H574" s="75"/>
      <c r="I574" s="75"/>
      <c r="J574" s="75"/>
      <c r="K574" s="76"/>
    </row>
    <row r="575" spans="2:11" ht="15">
      <c r="B575" s="75"/>
      <c r="C575" s="79"/>
      <c r="D575" s="93"/>
      <c r="E575" s="93"/>
      <c r="F575" s="93"/>
      <c r="G575" s="93"/>
      <c r="H575" s="75"/>
      <c r="I575" s="75"/>
      <c r="J575" s="75"/>
      <c r="K575" s="76"/>
    </row>
    <row r="576" spans="2:11" ht="15">
      <c r="B576" s="75"/>
      <c r="C576" s="79"/>
      <c r="D576" s="93"/>
      <c r="E576" s="93"/>
      <c r="F576" s="93"/>
      <c r="G576" s="93"/>
      <c r="H576" s="75"/>
      <c r="I576" s="75"/>
      <c r="J576" s="75"/>
      <c r="K576" s="76"/>
    </row>
    <row r="577" spans="2:11" ht="15">
      <c r="B577" s="75"/>
      <c r="C577" s="79"/>
      <c r="D577" s="93"/>
      <c r="E577" s="93"/>
      <c r="F577" s="93"/>
      <c r="G577" s="93"/>
      <c r="H577" s="75"/>
      <c r="I577" s="75"/>
      <c r="J577" s="75"/>
      <c r="K577" s="76"/>
    </row>
    <row r="578" spans="2:11" ht="15">
      <c r="B578" s="75"/>
      <c r="C578" s="79"/>
      <c r="D578" s="93"/>
      <c r="E578" s="93"/>
      <c r="F578" s="93"/>
      <c r="G578" s="93"/>
      <c r="H578" s="75"/>
      <c r="I578" s="75"/>
      <c r="J578" s="75"/>
      <c r="K578" s="76"/>
    </row>
    <row r="579" spans="2:11" ht="15">
      <c r="B579" s="75"/>
      <c r="C579" s="79"/>
      <c r="D579" s="93"/>
      <c r="E579" s="93"/>
      <c r="F579" s="93"/>
      <c r="G579" s="93"/>
      <c r="H579" s="75"/>
      <c r="I579" s="75"/>
      <c r="J579" s="75"/>
      <c r="K579" s="76"/>
    </row>
    <row r="580" spans="2:11" ht="15">
      <c r="B580" s="75"/>
      <c r="C580" s="79"/>
      <c r="D580" s="93"/>
      <c r="E580" s="93"/>
      <c r="F580" s="93"/>
      <c r="G580" s="93"/>
      <c r="H580" s="75"/>
      <c r="I580" s="75"/>
      <c r="J580" s="75"/>
      <c r="K580" s="76"/>
    </row>
    <row r="581" spans="2:11" ht="15">
      <c r="B581" s="75"/>
      <c r="C581" s="79"/>
      <c r="D581" s="93"/>
      <c r="E581" s="93"/>
      <c r="F581" s="93"/>
      <c r="G581" s="93"/>
      <c r="H581" s="75"/>
      <c r="I581" s="75"/>
      <c r="J581" s="75"/>
      <c r="K581" s="76"/>
    </row>
    <row r="582" spans="2:11" ht="15">
      <c r="B582" s="75"/>
      <c r="C582" s="79"/>
      <c r="D582" s="93"/>
      <c r="E582" s="93"/>
      <c r="F582" s="93"/>
      <c r="G582" s="93"/>
      <c r="H582" s="75"/>
      <c r="I582" s="75"/>
      <c r="J582" s="75"/>
      <c r="K582" s="76"/>
    </row>
    <row r="583" spans="2:11" ht="15">
      <c r="B583" s="75"/>
      <c r="C583" s="79"/>
      <c r="D583" s="93"/>
      <c r="E583" s="93"/>
      <c r="F583" s="93"/>
      <c r="G583" s="93"/>
      <c r="H583" s="75"/>
      <c r="I583" s="75"/>
      <c r="J583" s="75"/>
      <c r="K583" s="76"/>
    </row>
    <row r="584" spans="2:11" ht="15">
      <c r="B584" s="75"/>
      <c r="C584" s="79"/>
      <c r="D584" s="93"/>
      <c r="E584" s="93"/>
      <c r="F584" s="93"/>
      <c r="G584" s="93"/>
      <c r="H584" s="75"/>
      <c r="I584" s="75"/>
      <c r="J584" s="75"/>
      <c r="K584" s="76"/>
    </row>
    <row r="585" spans="2:11" ht="15">
      <c r="B585" s="75"/>
      <c r="C585" s="79"/>
      <c r="D585" s="93"/>
      <c r="E585" s="93"/>
      <c r="F585" s="93"/>
      <c r="G585" s="93"/>
      <c r="H585" s="75"/>
      <c r="I585" s="75"/>
      <c r="J585" s="75"/>
      <c r="K585" s="76"/>
    </row>
    <row r="586" spans="2:11" ht="15">
      <c r="B586" s="75"/>
      <c r="C586" s="79"/>
      <c r="D586" s="93"/>
      <c r="E586" s="93"/>
      <c r="F586" s="93"/>
      <c r="G586" s="93"/>
      <c r="H586" s="75"/>
      <c r="I586" s="75"/>
      <c r="J586" s="75"/>
      <c r="K586" s="76"/>
    </row>
    <row r="587" spans="2:11" ht="15">
      <c r="B587" s="75"/>
      <c r="C587" s="79"/>
      <c r="D587" s="93"/>
      <c r="E587" s="93"/>
      <c r="F587" s="93"/>
      <c r="G587" s="93"/>
      <c r="H587" s="75"/>
      <c r="I587" s="75"/>
      <c r="J587" s="75"/>
      <c r="K587" s="76"/>
    </row>
    <row r="588" spans="2:11" ht="15">
      <c r="B588" s="75"/>
      <c r="C588" s="79"/>
      <c r="D588" s="93"/>
      <c r="E588" s="93"/>
      <c r="F588" s="93"/>
      <c r="G588" s="93"/>
      <c r="H588" s="75"/>
      <c r="I588" s="75"/>
      <c r="J588" s="75"/>
      <c r="K588" s="76"/>
    </row>
    <row r="589" spans="2:11" ht="15">
      <c r="B589" s="75"/>
      <c r="C589" s="79"/>
      <c r="D589" s="93"/>
      <c r="E589" s="93"/>
      <c r="F589" s="93"/>
      <c r="G589" s="93"/>
      <c r="H589" s="75"/>
      <c r="I589" s="75"/>
      <c r="J589" s="75"/>
      <c r="K589" s="76"/>
    </row>
    <row r="590" spans="2:11" ht="15">
      <c r="B590" s="75"/>
      <c r="C590" s="79"/>
      <c r="D590" s="93"/>
      <c r="E590" s="93"/>
      <c r="F590" s="93"/>
      <c r="G590" s="93"/>
      <c r="H590" s="75"/>
      <c r="I590" s="75"/>
      <c r="J590" s="75"/>
      <c r="K590" s="76"/>
    </row>
    <row r="591" spans="2:11" ht="15">
      <c r="B591" s="75"/>
      <c r="C591" s="79"/>
      <c r="D591" s="93"/>
      <c r="E591" s="93"/>
      <c r="F591" s="93"/>
      <c r="G591" s="93"/>
      <c r="H591" s="75"/>
      <c r="I591" s="75"/>
      <c r="J591" s="75"/>
      <c r="K591" s="76"/>
    </row>
    <row r="592" spans="2:11" ht="15">
      <c r="B592" s="75"/>
      <c r="C592" s="79"/>
      <c r="D592" s="93"/>
      <c r="E592" s="93"/>
      <c r="F592" s="93"/>
      <c r="G592" s="93"/>
      <c r="H592" s="75"/>
      <c r="I592" s="75"/>
      <c r="J592" s="75"/>
      <c r="K592" s="76"/>
    </row>
    <row r="593" spans="2:11" ht="15">
      <c r="B593" s="75"/>
      <c r="C593" s="79"/>
      <c r="D593" s="93"/>
      <c r="E593" s="93"/>
      <c r="F593" s="93"/>
      <c r="G593" s="93"/>
      <c r="H593" s="75"/>
      <c r="I593" s="75"/>
      <c r="J593" s="75"/>
      <c r="K593" s="76"/>
    </row>
    <row r="594" spans="2:11" ht="15">
      <c r="B594" s="75"/>
      <c r="C594" s="79"/>
      <c r="D594" s="93"/>
      <c r="E594" s="93"/>
      <c r="F594" s="93"/>
      <c r="G594" s="93"/>
      <c r="H594" s="75"/>
      <c r="I594" s="75"/>
      <c r="J594" s="75"/>
      <c r="K594" s="76"/>
    </row>
    <row r="595" spans="2:11" ht="15">
      <c r="B595" s="75"/>
      <c r="C595" s="79"/>
      <c r="D595" s="93"/>
      <c r="E595" s="93"/>
      <c r="F595" s="93"/>
      <c r="G595" s="93"/>
      <c r="H595" s="75"/>
      <c r="I595" s="75"/>
      <c r="J595" s="75"/>
      <c r="K595" s="76"/>
    </row>
    <row r="596" spans="2:11" ht="15">
      <c r="B596" s="75"/>
      <c r="C596" s="79"/>
      <c r="D596" s="93"/>
      <c r="E596" s="93"/>
      <c r="F596" s="93"/>
      <c r="G596" s="93"/>
      <c r="H596" s="75"/>
      <c r="I596" s="75"/>
      <c r="J596" s="75"/>
      <c r="K596" s="76"/>
    </row>
    <row r="597" spans="2:11" ht="15">
      <c r="B597" s="75"/>
      <c r="C597" s="79"/>
      <c r="D597" s="93"/>
      <c r="E597" s="93"/>
      <c r="F597" s="93"/>
      <c r="G597" s="93"/>
      <c r="H597" s="75"/>
      <c r="I597" s="75"/>
      <c r="J597" s="75"/>
      <c r="K597" s="76"/>
    </row>
    <row r="598" spans="2:11" ht="15">
      <c r="B598" s="75"/>
      <c r="C598" s="79"/>
      <c r="D598" s="93"/>
      <c r="E598" s="93"/>
      <c r="F598" s="93"/>
      <c r="G598" s="93"/>
      <c r="H598" s="75"/>
      <c r="I598" s="75"/>
      <c r="J598" s="75"/>
      <c r="K598" s="76"/>
    </row>
    <row r="599" spans="2:11" ht="15">
      <c r="B599" s="75"/>
      <c r="C599" s="79"/>
      <c r="D599" s="93"/>
      <c r="E599" s="93"/>
      <c r="F599" s="93"/>
      <c r="G599" s="93"/>
      <c r="H599" s="75"/>
      <c r="I599" s="75"/>
      <c r="J599" s="75"/>
      <c r="K599" s="76"/>
    </row>
    <row r="600" spans="2:11" ht="15">
      <c r="B600" s="75"/>
      <c r="C600" s="79"/>
      <c r="D600" s="93"/>
      <c r="E600" s="93"/>
      <c r="F600" s="93"/>
      <c r="G600" s="93"/>
      <c r="H600" s="75"/>
      <c r="I600" s="75"/>
      <c r="J600" s="75"/>
      <c r="K600" s="76"/>
    </row>
    <row r="601" spans="2:11" ht="15">
      <c r="B601" s="75"/>
      <c r="C601" s="79"/>
      <c r="D601" s="93"/>
      <c r="E601" s="93"/>
      <c r="F601" s="93"/>
      <c r="G601" s="93"/>
      <c r="H601" s="75"/>
      <c r="I601" s="75"/>
      <c r="J601" s="75"/>
      <c r="K601" s="76"/>
    </row>
    <row r="602" spans="2:11" ht="15">
      <c r="B602" s="75"/>
      <c r="C602" s="79"/>
      <c r="D602" s="93"/>
      <c r="E602" s="93"/>
      <c r="F602" s="93"/>
      <c r="G602" s="93"/>
      <c r="H602" s="75"/>
      <c r="I602" s="75"/>
      <c r="J602" s="75"/>
      <c r="K602" s="76"/>
    </row>
    <row r="603" spans="2:11" ht="15">
      <c r="B603" s="75"/>
      <c r="C603" s="79"/>
      <c r="D603" s="93"/>
      <c r="E603" s="93"/>
      <c r="F603" s="93"/>
      <c r="G603" s="93"/>
      <c r="H603" s="75"/>
      <c r="I603" s="75"/>
      <c r="J603" s="75"/>
      <c r="K603" s="76"/>
    </row>
    <row r="604" spans="2:11" ht="15">
      <c r="B604" s="75"/>
      <c r="C604" s="79"/>
      <c r="D604" s="93"/>
      <c r="E604" s="93"/>
      <c r="F604" s="93"/>
      <c r="G604" s="93"/>
      <c r="H604" s="75"/>
      <c r="I604" s="75"/>
      <c r="J604" s="75"/>
      <c r="K604" s="76"/>
    </row>
    <row r="605" spans="2:11" ht="15">
      <c r="B605" s="75"/>
      <c r="C605" s="79"/>
      <c r="D605" s="93"/>
      <c r="E605" s="93"/>
      <c r="F605" s="93"/>
      <c r="G605" s="93"/>
      <c r="H605" s="75"/>
      <c r="I605" s="75"/>
      <c r="J605" s="75"/>
      <c r="K605" s="76"/>
    </row>
    <row r="606" spans="2:11" ht="15">
      <c r="B606" s="75"/>
      <c r="C606" s="79"/>
      <c r="D606" s="93"/>
      <c r="E606" s="93"/>
      <c r="F606" s="93"/>
      <c r="G606" s="93"/>
      <c r="H606" s="75"/>
      <c r="I606" s="75"/>
      <c r="J606" s="75"/>
      <c r="K606" s="76"/>
    </row>
    <row r="607" spans="2:11" ht="15">
      <c r="B607" s="75"/>
      <c r="C607" s="79"/>
      <c r="D607" s="93"/>
      <c r="E607" s="93"/>
      <c r="F607" s="93"/>
      <c r="G607" s="93"/>
      <c r="H607" s="75"/>
      <c r="I607" s="75"/>
      <c r="J607" s="75"/>
      <c r="K607" s="76"/>
    </row>
    <row r="608" spans="2:11" ht="15">
      <c r="B608" s="75"/>
      <c r="C608" s="79"/>
      <c r="D608" s="93"/>
      <c r="E608" s="93"/>
      <c r="F608" s="93"/>
      <c r="G608" s="93"/>
      <c r="H608" s="75"/>
      <c r="I608" s="75"/>
      <c r="J608" s="75"/>
      <c r="K608" s="76"/>
    </row>
    <row r="609" spans="2:11" ht="15">
      <c r="B609" s="75"/>
      <c r="C609" s="79"/>
      <c r="D609" s="93"/>
      <c r="E609" s="93"/>
      <c r="F609" s="93"/>
      <c r="G609" s="93"/>
      <c r="H609" s="75"/>
      <c r="I609" s="75"/>
      <c r="J609" s="75"/>
      <c r="K609" s="76"/>
    </row>
    <row r="610" spans="2:11" ht="15">
      <c r="B610" s="75"/>
      <c r="C610" s="79"/>
      <c r="D610" s="93"/>
      <c r="E610" s="93"/>
      <c r="F610" s="93"/>
      <c r="G610" s="93"/>
      <c r="H610" s="75"/>
      <c r="I610" s="75"/>
      <c r="J610" s="75"/>
      <c r="K610" s="76"/>
    </row>
    <row r="611" spans="2:11" ht="15">
      <c r="B611" s="75"/>
      <c r="C611" s="79"/>
      <c r="D611" s="93"/>
      <c r="E611" s="93"/>
      <c r="F611" s="93"/>
      <c r="G611" s="93"/>
      <c r="H611" s="75"/>
      <c r="I611" s="75"/>
      <c r="J611" s="75"/>
      <c r="K611" s="76"/>
    </row>
    <row r="612" spans="2:11" ht="15">
      <c r="B612" s="75"/>
      <c r="C612" s="79"/>
      <c r="D612" s="93"/>
      <c r="E612" s="93"/>
      <c r="F612" s="93"/>
      <c r="G612" s="93"/>
      <c r="H612" s="75"/>
      <c r="I612" s="75"/>
      <c r="J612" s="75"/>
      <c r="K612" s="76"/>
    </row>
    <row r="613" spans="2:11" ht="15">
      <c r="B613" s="75"/>
      <c r="C613" s="79"/>
      <c r="D613" s="93"/>
      <c r="E613" s="93"/>
      <c r="F613" s="93"/>
      <c r="G613" s="93"/>
      <c r="H613" s="75"/>
      <c r="I613" s="75"/>
      <c r="J613" s="75"/>
      <c r="K613" s="76"/>
    </row>
    <row r="614" spans="2:11" ht="15">
      <c r="B614" s="75"/>
      <c r="C614" s="79"/>
      <c r="D614" s="93"/>
      <c r="E614" s="93"/>
      <c r="F614" s="93"/>
      <c r="G614" s="93"/>
      <c r="H614" s="75"/>
      <c r="I614" s="75"/>
      <c r="J614" s="75"/>
      <c r="K614" s="76"/>
    </row>
    <row r="615" spans="2:11" ht="15">
      <c r="B615" s="75"/>
      <c r="C615" s="79"/>
      <c r="D615" s="93"/>
      <c r="E615" s="93"/>
      <c r="F615" s="93"/>
      <c r="G615" s="93"/>
      <c r="H615" s="75"/>
      <c r="I615" s="75"/>
      <c r="J615" s="75"/>
      <c r="K615" s="76"/>
    </row>
    <row r="616" spans="2:11" ht="15">
      <c r="B616" s="75"/>
      <c r="C616" s="79"/>
      <c r="D616" s="93"/>
      <c r="E616" s="93"/>
      <c r="F616" s="93"/>
      <c r="G616" s="93"/>
      <c r="H616" s="75"/>
      <c r="I616" s="75"/>
      <c r="J616" s="75"/>
      <c r="K616" s="76"/>
    </row>
    <row r="617" spans="2:11" ht="15">
      <c r="B617" s="75"/>
      <c r="C617" s="79"/>
      <c r="D617" s="93"/>
      <c r="E617" s="93"/>
      <c r="F617" s="93"/>
      <c r="G617" s="93"/>
      <c r="H617" s="75"/>
      <c r="I617" s="75"/>
      <c r="J617" s="75"/>
      <c r="K617" s="76"/>
    </row>
    <row r="618" spans="2:11" ht="15">
      <c r="B618" s="75"/>
      <c r="C618" s="79"/>
      <c r="D618" s="93"/>
      <c r="E618" s="93"/>
      <c r="F618" s="93"/>
      <c r="G618" s="93"/>
      <c r="H618" s="75"/>
      <c r="I618" s="75"/>
      <c r="J618" s="75"/>
      <c r="K618" s="76"/>
    </row>
    <row r="619" spans="2:11" ht="15">
      <c r="B619" s="75"/>
      <c r="C619" s="79"/>
      <c r="D619" s="93"/>
      <c r="E619" s="93"/>
      <c r="F619" s="93"/>
      <c r="G619" s="93"/>
      <c r="H619" s="75"/>
      <c r="I619" s="75"/>
      <c r="J619" s="75"/>
      <c r="K619" s="76"/>
    </row>
    <row r="620" spans="2:11" ht="15">
      <c r="B620" s="75"/>
      <c r="C620" s="79"/>
      <c r="D620" s="93"/>
      <c r="E620" s="93"/>
      <c r="F620" s="93"/>
      <c r="G620" s="93"/>
      <c r="H620" s="75"/>
      <c r="I620" s="75"/>
      <c r="J620" s="75"/>
      <c r="K620" s="76"/>
    </row>
    <row r="621" spans="2:11" ht="15">
      <c r="B621" s="75"/>
      <c r="C621" s="79"/>
      <c r="D621" s="93"/>
      <c r="E621" s="93"/>
      <c r="F621" s="93"/>
      <c r="G621" s="93"/>
      <c r="H621" s="75"/>
      <c r="I621" s="75"/>
      <c r="J621" s="75"/>
      <c r="K621" s="76"/>
    </row>
    <row r="622" spans="2:11" ht="15">
      <c r="B622" s="75"/>
      <c r="C622" s="79"/>
      <c r="D622" s="93"/>
      <c r="E622" s="93"/>
      <c r="F622" s="93"/>
      <c r="G622" s="93"/>
      <c r="H622" s="75"/>
      <c r="I622" s="75"/>
      <c r="J622" s="75"/>
      <c r="K622" s="76"/>
    </row>
    <row r="623" spans="2:11" ht="15">
      <c r="B623" s="75"/>
      <c r="C623" s="79"/>
      <c r="D623" s="93"/>
      <c r="E623" s="93"/>
      <c r="F623" s="93"/>
      <c r="G623" s="93"/>
      <c r="H623" s="75"/>
      <c r="I623" s="75"/>
      <c r="J623" s="75"/>
      <c r="K623" s="76"/>
    </row>
    <row r="624" spans="2:11" ht="15">
      <c r="B624" s="75"/>
      <c r="C624" s="79"/>
      <c r="D624" s="93"/>
      <c r="E624" s="93"/>
      <c r="F624" s="93"/>
      <c r="G624" s="93"/>
      <c r="H624" s="75"/>
      <c r="I624" s="75"/>
      <c r="J624" s="75"/>
      <c r="K624" s="76"/>
    </row>
    <row r="625" spans="2:11" ht="15">
      <c r="B625" s="75"/>
      <c r="C625" s="79"/>
      <c r="D625" s="93"/>
      <c r="E625" s="93"/>
      <c r="F625" s="93"/>
      <c r="G625" s="93"/>
      <c r="H625" s="75"/>
      <c r="I625" s="75"/>
      <c r="J625" s="75"/>
      <c r="K625" s="76"/>
    </row>
    <row r="626" spans="2:11" ht="15">
      <c r="B626" s="75"/>
      <c r="C626" s="79"/>
      <c r="D626" s="93"/>
      <c r="E626" s="93"/>
      <c r="F626" s="93"/>
      <c r="G626" s="93"/>
      <c r="H626" s="75"/>
      <c r="I626" s="75"/>
      <c r="J626" s="75"/>
      <c r="K626" s="76"/>
    </row>
    <row r="627" spans="2:11" ht="15">
      <c r="B627" s="75"/>
      <c r="C627" s="79"/>
      <c r="D627" s="93"/>
      <c r="E627" s="93"/>
      <c r="F627" s="93"/>
      <c r="G627" s="93"/>
      <c r="H627" s="75"/>
      <c r="I627" s="75"/>
      <c r="J627" s="75"/>
      <c r="K627" s="76"/>
    </row>
    <row r="628" spans="2:11" ht="15">
      <c r="B628" s="75"/>
      <c r="C628" s="79"/>
      <c r="D628" s="93"/>
      <c r="E628" s="93"/>
      <c r="F628" s="93"/>
      <c r="G628" s="93"/>
      <c r="H628" s="75"/>
      <c r="I628" s="75"/>
      <c r="J628" s="75"/>
      <c r="K628" s="76"/>
    </row>
    <row r="629" spans="2:11" ht="15">
      <c r="B629" s="75"/>
      <c r="C629" s="79"/>
      <c r="D629" s="93"/>
      <c r="E629" s="93"/>
      <c r="F629" s="93"/>
      <c r="G629" s="93"/>
      <c r="H629" s="75"/>
      <c r="I629" s="75"/>
      <c r="J629" s="75"/>
      <c r="K629" s="76"/>
    </row>
    <row r="630" spans="2:11" ht="15">
      <c r="B630" s="75"/>
      <c r="C630" s="79"/>
      <c r="D630" s="93"/>
      <c r="E630" s="93"/>
      <c r="F630" s="93"/>
      <c r="G630" s="93"/>
      <c r="H630" s="75"/>
      <c r="I630" s="75"/>
      <c r="J630" s="75"/>
      <c r="K630" s="76"/>
    </row>
    <row r="631" spans="2:11" ht="15">
      <c r="B631" s="75"/>
      <c r="C631" s="79"/>
      <c r="D631" s="93"/>
      <c r="E631" s="93"/>
      <c r="F631" s="93"/>
      <c r="G631" s="93"/>
      <c r="H631" s="75"/>
      <c r="I631" s="75"/>
      <c r="J631" s="75"/>
      <c r="K631" s="76"/>
    </row>
    <row r="632" spans="2:11" ht="15">
      <c r="B632" s="75"/>
      <c r="C632" s="79"/>
      <c r="D632" s="93"/>
      <c r="E632" s="93"/>
      <c r="F632" s="93"/>
      <c r="G632" s="93"/>
      <c r="H632" s="75"/>
      <c r="I632" s="75"/>
      <c r="J632" s="75"/>
      <c r="K632" s="76"/>
    </row>
    <row r="633" spans="2:11" ht="15">
      <c r="B633" s="75"/>
      <c r="C633" s="79"/>
      <c r="D633" s="93"/>
      <c r="E633" s="93"/>
      <c r="F633" s="93"/>
      <c r="G633" s="93"/>
      <c r="H633" s="75"/>
      <c r="I633" s="75"/>
      <c r="J633" s="75"/>
      <c r="K633" s="76"/>
    </row>
    <row r="634" spans="2:11" ht="15">
      <c r="B634" s="75"/>
      <c r="C634" s="79"/>
      <c r="D634" s="93"/>
      <c r="E634" s="93"/>
      <c r="F634" s="93"/>
      <c r="G634" s="93"/>
      <c r="H634" s="75"/>
      <c r="I634" s="75"/>
      <c r="J634" s="75"/>
      <c r="K634" s="76"/>
    </row>
    <row r="635" spans="2:11" ht="15">
      <c r="B635" s="75"/>
      <c r="C635" s="79"/>
      <c r="D635" s="93"/>
      <c r="E635" s="93"/>
      <c r="F635" s="93"/>
      <c r="G635" s="93"/>
      <c r="H635" s="75"/>
      <c r="I635" s="75"/>
      <c r="J635" s="75"/>
      <c r="K635" s="76"/>
    </row>
    <row r="636" spans="2:11" ht="15">
      <c r="B636" s="75"/>
      <c r="C636" s="79"/>
      <c r="D636" s="93"/>
      <c r="E636" s="93"/>
      <c r="F636" s="93"/>
      <c r="G636" s="93"/>
      <c r="H636" s="75"/>
      <c r="I636" s="75"/>
      <c r="J636" s="75"/>
      <c r="K636" s="76"/>
    </row>
    <row r="637" spans="2:11" ht="15">
      <c r="B637" s="75"/>
      <c r="C637" s="79"/>
      <c r="D637" s="93"/>
      <c r="E637" s="93"/>
      <c r="F637" s="93"/>
      <c r="G637" s="93"/>
      <c r="H637" s="75"/>
      <c r="I637" s="75"/>
      <c r="J637" s="75"/>
      <c r="K637" s="76"/>
    </row>
    <row r="638" spans="2:11" ht="15">
      <c r="B638" s="75"/>
      <c r="C638" s="79"/>
      <c r="D638" s="93"/>
      <c r="E638" s="93"/>
      <c r="F638" s="93"/>
      <c r="G638" s="93"/>
      <c r="H638" s="75"/>
      <c r="I638" s="75"/>
      <c r="J638" s="75"/>
      <c r="K638" s="76"/>
    </row>
    <row r="639" spans="2:11" ht="15">
      <c r="B639" s="75"/>
      <c r="C639" s="79"/>
      <c r="D639" s="93"/>
      <c r="E639" s="93"/>
      <c r="F639" s="93"/>
      <c r="G639" s="93"/>
      <c r="H639" s="75"/>
      <c r="I639" s="75"/>
      <c r="J639" s="75"/>
      <c r="K639" s="76"/>
    </row>
    <row r="640" spans="2:11" ht="15">
      <c r="B640" s="75"/>
      <c r="C640" s="79"/>
      <c r="D640" s="93"/>
      <c r="E640" s="93"/>
      <c r="F640" s="93"/>
      <c r="G640" s="93"/>
      <c r="H640" s="75"/>
      <c r="I640" s="75"/>
      <c r="J640" s="75"/>
      <c r="K640" s="76"/>
    </row>
    <row r="641" spans="2:11" ht="15">
      <c r="B641" s="75"/>
      <c r="C641" s="79"/>
      <c r="D641" s="93"/>
      <c r="E641" s="93"/>
      <c r="F641" s="93"/>
      <c r="G641" s="93"/>
      <c r="H641" s="75"/>
      <c r="I641" s="75"/>
      <c r="J641" s="75"/>
      <c r="K641" s="76"/>
    </row>
    <row r="642" spans="2:11" ht="15">
      <c r="B642" s="75"/>
      <c r="C642" s="79"/>
      <c r="D642" s="93"/>
      <c r="E642" s="93"/>
      <c r="F642" s="93"/>
      <c r="G642" s="93"/>
      <c r="H642" s="75"/>
      <c r="I642" s="75"/>
      <c r="J642" s="75"/>
      <c r="K642" s="76"/>
    </row>
    <row r="643" spans="2:11" ht="15">
      <c r="B643" s="75"/>
      <c r="C643" s="79"/>
      <c r="D643" s="93"/>
      <c r="E643" s="93"/>
      <c r="F643" s="93"/>
      <c r="G643" s="93"/>
      <c r="H643" s="75"/>
      <c r="I643" s="75"/>
      <c r="J643" s="75"/>
      <c r="K643" s="76"/>
    </row>
    <row r="644" spans="2:11" ht="15">
      <c r="B644" s="75"/>
      <c r="C644" s="79"/>
      <c r="D644" s="93"/>
      <c r="E644" s="93"/>
      <c r="F644" s="93"/>
      <c r="G644" s="93"/>
      <c r="H644" s="75"/>
      <c r="I644" s="75"/>
      <c r="J644" s="75"/>
      <c r="K644" s="76"/>
    </row>
    <row r="645" spans="2:11" ht="15">
      <c r="B645" s="75"/>
      <c r="C645" s="79"/>
      <c r="D645" s="93"/>
      <c r="E645" s="93"/>
      <c r="F645" s="93"/>
      <c r="G645" s="93"/>
      <c r="H645" s="75"/>
      <c r="I645" s="75"/>
      <c r="J645" s="75"/>
      <c r="K645" s="76"/>
    </row>
    <row r="646" spans="2:11" ht="15">
      <c r="B646" s="75"/>
      <c r="C646" s="79"/>
      <c r="D646" s="93"/>
      <c r="E646" s="93"/>
      <c r="F646" s="93"/>
      <c r="G646" s="93"/>
      <c r="H646" s="75"/>
      <c r="I646" s="75"/>
      <c r="J646" s="75"/>
      <c r="K646" s="76"/>
    </row>
    <row r="647" spans="2:11" ht="15">
      <c r="B647" s="75"/>
      <c r="C647" s="79"/>
      <c r="D647" s="93"/>
      <c r="E647" s="93"/>
      <c r="F647" s="93"/>
      <c r="G647" s="93"/>
      <c r="H647" s="75"/>
      <c r="I647" s="75"/>
      <c r="J647" s="75"/>
      <c r="K647" s="76"/>
    </row>
    <row r="648" spans="2:11" ht="15">
      <c r="B648" s="75"/>
      <c r="C648" s="79"/>
      <c r="D648" s="93"/>
      <c r="E648" s="93"/>
      <c r="F648" s="93"/>
      <c r="G648" s="93"/>
      <c r="H648" s="75"/>
      <c r="I648" s="75"/>
      <c r="J648" s="75"/>
      <c r="K648" s="76"/>
    </row>
    <row r="649" spans="2:11" ht="15">
      <c r="B649" s="75"/>
      <c r="C649" s="79"/>
      <c r="D649" s="93"/>
      <c r="E649" s="93"/>
      <c r="F649" s="93"/>
      <c r="G649" s="93"/>
      <c r="H649" s="75"/>
      <c r="I649" s="75"/>
      <c r="J649" s="75"/>
      <c r="K649" s="76"/>
    </row>
    <row r="650" spans="2:11" ht="15">
      <c r="B650" s="75"/>
      <c r="C650" s="79"/>
      <c r="D650" s="93"/>
      <c r="E650" s="93"/>
      <c r="F650" s="93"/>
      <c r="G650" s="93"/>
      <c r="H650" s="75"/>
      <c r="I650" s="75"/>
      <c r="J650" s="75"/>
      <c r="K650" s="76"/>
    </row>
    <row r="651" spans="2:11" ht="15">
      <c r="B651" s="75"/>
      <c r="C651" s="79"/>
      <c r="D651" s="93"/>
      <c r="E651" s="93"/>
      <c r="F651" s="93"/>
      <c r="G651" s="93"/>
      <c r="H651" s="75"/>
      <c r="I651" s="75"/>
      <c r="J651" s="75"/>
      <c r="K651" s="76"/>
    </row>
    <row r="652" spans="2:11" ht="15">
      <c r="B652" s="75"/>
      <c r="C652" s="79"/>
      <c r="D652" s="93"/>
      <c r="E652" s="93"/>
      <c r="F652" s="93"/>
      <c r="G652" s="93"/>
      <c r="H652" s="75"/>
      <c r="I652" s="75"/>
      <c r="J652" s="75"/>
      <c r="K652" s="76"/>
    </row>
    <row r="653" spans="2:11" ht="15">
      <c r="B653" s="75"/>
      <c r="C653" s="79"/>
      <c r="D653" s="93"/>
      <c r="E653" s="93"/>
      <c r="F653" s="93"/>
      <c r="G653" s="93"/>
      <c r="H653" s="75"/>
      <c r="I653" s="75"/>
      <c r="J653" s="75"/>
      <c r="K653" s="76"/>
    </row>
    <row r="654" spans="2:11" ht="15">
      <c r="B654" s="75"/>
      <c r="C654" s="79"/>
      <c r="D654" s="93"/>
      <c r="E654" s="93"/>
      <c r="F654" s="93"/>
      <c r="G654" s="93"/>
      <c r="H654" s="75"/>
      <c r="I654" s="75"/>
      <c r="J654" s="75"/>
      <c r="K654" s="76"/>
    </row>
    <row r="655" spans="2:11" ht="15">
      <c r="B655" s="75"/>
      <c r="C655" s="79"/>
      <c r="D655" s="93"/>
      <c r="E655" s="93"/>
      <c r="F655" s="93"/>
      <c r="G655" s="93"/>
      <c r="H655" s="75"/>
      <c r="I655" s="75"/>
      <c r="J655" s="75"/>
      <c r="K655" s="76"/>
    </row>
    <row r="656" spans="2:11" ht="15">
      <c r="B656" s="75"/>
      <c r="C656" s="79"/>
      <c r="D656" s="93"/>
      <c r="E656" s="93"/>
      <c r="F656" s="93"/>
      <c r="G656" s="93"/>
      <c r="H656" s="75"/>
      <c r="I656" s="75"/>
      <c r="J656" s="75"/>
      <c r="K656" s="76"/>
    </row>
    <row r="657" spans="2:11" ht="15">
      <c r="B657" s="75"/>
      <c r="C657" s="79"/>
      <c r="D657" s="93"/>
      <c r="E657" s="93"/>
      <c r="F657" s="93"/>
      <c r="G657" s="93"/>
      <c r="H657" s="75"/>
      <c r="I657" s="75"/>
      <c r="J657" s="75"/>
      <c r="K657" s="76"/>
    </row>
    <row r="658" spans="2:11" ht="15">
      <c r="B658" s="75"/>
      <c r="C658" s="79"/>
      <c r="D658" s="93"/>
      <c r="E658" s="93"/>
      <c r="F658" s="93"/>
      <c r="G658" s="93"/>
      <c r="H658" s="75"/>
      <c r="I658" s="75"/>
      <c r="J658" s="75"/>
      <c r="K658" s="76"/>
    </row>
    <row r="659" spans="2:11" ht="15">
      <c r="B659" s="75"/>
      <c r="C659" s="79"/>
      <c r="D659" s="93"/>
      <c r="E659" s="93"/>
      <c r="F659" s="93"/>
      <c r="G659" s="93"/>
      <c r="H659" s="75"/>
      <c r="I659" s="75"/>
      <c r="J659" s="75"/>
      <c r="K659" s="76"/>
    </row>
    <row r="660" spans="2:11" ht="15">
      <c r="B660" s="75"/>
      <c r="C660" s="79"/>
      <c r="D660" s="93"/>
      <c r="E660" s="93"/>
      <c r="F660" s="93"/>
      <c r="G660" s="93"/>
      <c r="H660" s="75"/>
      <c r="I660" s="75"/>
      <c r="J660" s="75"/>
      <c r="K660" s="76"/>
    </row>
    <row r="661" spans="2:11" ht="15">
      <c r="B661" s="75"/>
      <c r="C661" s="79"/>
      <c r="D661" s="93"/>
      <c r="E661" s="93"/>
      <c r="F661" s="93"/>
      <c r="G661" s="93"/>
      <c r="H661" s="75"/>
      <c r="I661" s="75"/>
      <c r="J661" s="75"/>
      <c r="K661" s="76"/>
    </row>
    <row r="662" spans="2:11" ht="15">
      <c r="B662" s="75"/>
      <c r="C662" s="79"/>
      <c r="D662" s="93"/>
      <c r="E662" s="93"/>
      <c r="F662" s="93"/>
      <c r="G662" s="93"/>
      <c r="H662" s="75"/>
      <c r="I662" s="75"/>
      <c r="J662" s="75"/>
      <c r="K662" s="76"/>
    </row>
    <row r="663" spans="2:11" ht="15">
      <c r="B663" s="75"/>
      <c r="C663" s="79"/>
      <c r="D663" s="93"/>
      <c r="E663" s="93"/>
      <c r="F663" s="93"/>
      <c r="G663" s="93"/>
      <c r="H663" s="75"/>
      <c r="I663" s="75"/>
      <c r="J663" s="75"/>
      <c r="K663" s="76"/>
    </row>
    <row r="664" spans="2:11" ht="15">
      <c r="B664" s="75"/>
      <c r="C664" s="79"/>
      <c r="D664" s="93"/>
      <c r="E664" s="93"/>
      <c r="F664" s="93"/>
      <c r="G664" s="93"/>
      <c r="H664" s="75"/>
      <c r="I664" s="75"/>
      <c r="J664" s="75"/>
      <c r="K664" s="76"/>
    </row>
    <row r="665" spans="2:11" ht="15">
      <c r="B665" s="75"/>
      <c r="C665" s="79"/>
      <c r="D665" s="93"/>
      <c r="E665" s="93"/>
      <c r="F665" s="93"/>
      <c r="G665" s="93"/>
      <c r="H665" s="75"/>
      <c r="I665" s="75"/>
      <c r="J665" s="75"/>
      <c r="K665" s="76"/>
    </row>
    <row r="666" spans="2:11" ht="15">
      <c r="B666" s="75"/>
      <c r="C666" s="79"/>
      <c r="D666" s="93"/>
      <c r="E666" s="93"/>
      <c r="F666" s="93"/>
      <c r="G666" s="93"/>
      <c r="H666" s="75"/>
      <c r="I666" s="75"/>
      <c r="J666" s="75"/>
      <c r="K666" s="76"/>
    </row>
    <row r="667" spans="2:11" ht="15">
      <c r="B667" s="75"/>
      <c r="C667" s="79"/>
      <c r="D667" s="93"/>
      <c r="E667" s="93"/>
      <c r="F667" s="93"/>
      <c r="G667" s="93"/>
      <c r="H667" s="75"/>
      <c r="I667" s="75"/>
      <c r="J667" s="75"/>
      <c r="K667" s="76"/>
    </row>
    <row r="668" spans="2:11" ht="15">
      <c r="B668" s="75"/>
      <c r="C668" s="79"/>
      <c r="D668" s="93"/>
      <c r="E668" s="93"/>
      <c r="F668" s="93"/>
      <c r="G668" s="93"/>
      <c r="H668" s="75"/>
      <c r="I668" s="75"/>
      <c r="J668" s="75"/>
      <c r="K668" s="76"/>
    </row>
    <row r="669" spans="2:11" ht="15">
      <c r="B669" s="75"/>
      <c r="C669" s="79"/>
      <c r="D669" s="93"/>
      <c r="E669" s="93"/>
      <c r="F669" s="93"/>
      <c r="G669" s="93"/>
      <c r="H669" s="75"/>
      <c r="I669" s="75"/>
      <c r="J669" s="75"/>
      <c r="K669" s="76"/>
    </row>
    <row r="670" spans="2:11" ht="15">
      <c r="B670" s="75"/>
      <c r="C670" s="79"/>
      <c r="D670" s="93"/>
      <c r="E670" s="93"/>
      <c r="F670" s="93"/>
      <c r="G670" s="93"/>
      <c r="H670" s="75"/>
      <c r="I670" s="75"/>
      <c r="J670" s="75"/>
      <c r="K670" s="76"/>
    </row>
    <row r="671" spans="2:11" ht="15">
      <c r="B671" s="75"/>
      <c r="C671" s="79"/>
      <c r="D671" s="93"/>
      <c r="E671" s="93"/>
      <c r="F671" s="93"/>
      <c r="G671" s="93"/>
      <c r="H671" s="75"/>
      <c r="I671" s="75"/>
      <c r="J671" s="75"/>
      <c r="K671" s="76"/>
    </row>
    <row r="672" spans="2:11" ht="15">
      <c r="B672" s="75"/>
      <c r="C672" s="79"/>
      <c r="D672" s="93"/>
      <c r="E672" s="93"/>
      <c r="F672" s="93"/>
      <c r="G672" s="93"/>
      <c r="H672" s="75"/>
      <c r="I672" s="75"/>
      <c r="J672" s="75"/>
      <c r="K672" s="76"/>
    </row>
    <row r="673" spans="2:11" ht="15">
      <c r="B673" s="75"/>
      <c r="C673" s="79"/>
      <c r="D673" s="93"/>
      <c r="E673" s="93"/>
      <c r="F673" s="93"/>
      <c r="G673" s="93"/>
      <c r="H673" s="75"/>
      <c r="I673" s="75"/>
      <c r="J673" s="75"/>
      <c r="K673" s="76"/>
    </row>
    <row r="674" spans="2:11" ht="15">
      <c r="B674" s="75"/>
      <c r="C674" s="79"/>
      <c r="D674" s="93"/>
      <c r="E674" s="93"/>
      <c r="F674" s="93"/>
      <c r="G674" s="93"/>
      <c r="H674" s="75"/>
      <c r="I674" s="75"/>
      <c r="J674" s="75"/>
      <c r="K674" s="76"/>
    </row>
    <row r="675" spans="2:11" ht="15">
      <c r="B675" s="75"/>
      <c r="C675" s="79"/>
      <c r="D675" s="93"/>
      <c r="E675" s="93"/>
      <c r="F675" s="93"/>
      <c r="G675" s="93"/>
      <c r="H675" s="75"/>
      <c r="I675" s="75"/>
      <c r="J675" s="75"/>
      <c r="K675" s="76"/>
    </row>
    <row r="676" spans="2:11" ht="15">
      <c r="B676" s="75"/>
      <c r="C676" s="79"/>
      <c r="D676" s="93"/>
      <c r="E676" s="93"/>
      <c r="F676" s="93"/>
      <c r="G676" s="93"/>
      <c r="H676" s="75"/>
      <c r="I676" s="75"/>
      <c r="J676" s="75"/>
      <c r="K676" s="76"/>
    </row>
    <row r="677" spans="2:11" ht="15">
      <c r="B677" s="75"/>
      <c r="C677" s="79"/>
      <c r="D677" s="93"/>
      <c r="E677" s="93"/>
      <c r="F677" s="93"/>
      <c r="G677" s="93"/>
      <c r="H677" s="75"/>
      <c r="I677" s="75"/>
      <c r="J677" s="75"/>
      <c r="K677" s="76"/>
    </row>
    <row r="678" spans="2:11" ht="15">
      <c r="B678" s="75"/>
      <c r="C678" s="79"/>
      <c r="D678" s="93"/>
      <c r="E678" s="93"/>
      <c r="F678" s="93"/>
      <c r="G678" s="93"/>
      <c r="H678" s="75"/>
      <c r="I678" s="75"/>
      <c r="J678" s="75"/>
      <c r="K678" s="76"/>
    </row>
    <row r="679" spans="2:11" ht="15">
      <c r="B679" s="75"/>
      <c r="C679" s="79"/>
      <c r="D679" s="93"/>
      <c r="E679" s="93"/>
      <c r="F679" s="93"/>
      <c r="G679" s="93"/>
      <c r="H679" s="75"/>
      <c r="I679" s="75"/>
      <c r="J679" s="75"/>
      <c r="K679" s="76"/>
    </row>
    <row r="680" spans="2:11" ht="15">
      <c r="B680" s="75"/>
      <c r="C680" s="79"/>
      <c r="D680" s="93"/>
      <c r="E680" s="93"/>
      <c r="F680" s="93"/>
      <c r="G680" s="93"/>
      <c r="H680" s="75"/>
      <c r="I680" s="75"/>
      <c r="J680" s="75"/>
      <c r="K680" s="76"/>
    </row>
    <row r="681" spans="2:11" ht="15">
      <c r="B681" s="75"/>
      <c r="C681" s="79"/>
      <c r="D681" s="93"/>
      <c r="E681" s="93"/>
      <c r="F681" s="93"/>
      <c r="G681" s="93"/>
      <c r="H681" s="75"/>
      <c r="I681" s="75"/>
      <c r="J681" s="75"/>
      <c r="K681" s="76"/>
    </row>
    <row r="682" spans="2:11" ht="15">
      <c r="B682" s="75"/>
      <c r="C682" s="79"/>
      <c r="D682" s="93"/>
      <c r="E682" s="93"/>
      <c r="F682" s="93"/>
      <c r="G682" s="93"/>
      <c r="H682" s="75"/>
      <c r="I682" s="75"/>
      <c r="J682" s="75"/>
      <c r="K682" s="76"/>
    </row>
    <row r="683" spans="2:11" ht="15">
      <c r="B683" s="75"/>
      <c r="C683" s="79"/>
      <c r="D683" s="93"/>
      <c r="E683" s="93"/>
      <c r="F683" s="93"/>
      <c r="G683" s="93"/>
      <c r="H683" s="75"/>
      <c r="I683" s="75"/>
      <c r="J683" s="75"/>
      <c r="K683" s="76"/>
    </row>
    <row r="684" spans="2:11" ht="15">
      <c r="B684" s="75"/>
      <c r="C684" s="79"/>
      <c r="D684" s="93"/>
      <c r="E684" s="93"/>
      <c r="F684" s="93"/>
      <c r="G684" s="93"/>
      <c r="H684" s="75"/>
      <c r="I684" s="75"/>
      <c r="J684" s="75"/>
      <c r="K684" s="76"/>
    </row>
    <row r="685" spans="2:11" ht="15">
      <c r="B685" s="75"/>
      <c r="C685" s="79"/>
      <c r="D685" s="93"/>
      <c r="E685" s="93"/>
      <c r="F685" s="93"/>
      <c r="G685" s="93"/>
      <c r="H685" s="75"/>
      <c r="I685" s="75"/>
      <c r="J685" s="75"/>
      <c r="K685" s="76"/>
    </row>
    <row r="686" spans="2:11" ht="15">
      <c r="B686" s="75"/>
      <c r="C686" s="79"/>
      <c r="D686" s="93"/>
      <c r="E686" s="93"/>
      <c r="F686" s="93"/>
      <c r="G686" s="93"/>
      <c r="H686" s="75"/>
      <c r="I686" s="75"/>
      <c r="J686" s="75"/>
      <c r="K686" s="76"/>
    </row>
    <row r="687" spans="2:11" ht="15">
      <c r="B687" s="75"/>
      <c r="C687" s="79"/>
      <c r="D687" s="93"/>
      <c r="E687" s="93"/>
      <c r="F687" s="93"/>
      <c r="G687" s="93"/>
      <c r="H687" s="75"/>
      <c r="I687" s="75"/>
      <c r="J687" s="75"/>
      <c r="K687" s="76"/>
    </row>
    <row r="688" spans="2:11" ht="15">
      <c r="B688" s="75"/>
      <c r="C688" s="79"/>
      <c r="D688" s="93"/>
      <c r="E688" s="93"/>
      <c r="F688" s="93"/>
      <c r="G688" s="93"/>
      <c r="H688" s="75"/>
      <c r="I688" s="75"/>
      <c r="J688" s="75"/>
      <c r="K688" s="76"/>
    </row>
    <row r="689" spans="2:11" ht="15">
      <c r="B689" s="75"/>
      <c r="C689" s="79"/>
      <c r="D689" s="93"/>
      <c r="E689" s="93"/>
      <c r="F689" s="93"/>
      <c r="G689" s="93"/>
      <c r="H689" s="75"/>
      <c r="I689" s="75"/>
      <c r="J689" s="75"/>
      <c r="K689" s="76"/>
    </row>
    <row r="690" spans="2:11" ht="15">
      <c r="B690" s="75"/>
      <c r="C690" s="79"/>
      <c r="D690" s="93"/>
      <c r="E690" s="93"/>
      <c r="F690" s="93"/>
      <c r="G690" s="93"/>
      <c r="H690" s="75"/>
      <c r="I690" s="75"/>
      <c r="J690" s="75"/>
      <c r="K690" s="76"/>
    </row>
    <row r="691" spans="2:11" ht="15">
      <c r="B691" s="75"/>
      <c r="C691" s="79"/>
      <c r="D691" s="93"/>
      <c r="E691" s="93"/>
      <c r="F691" s="93"/>
      <c r="G691" s="93"/>
      <c r="H691" s="75"/>
      <c r="I691" s="75"/>
      <c r="J691" s="75"/>
      <c r="K691" s="76"/>
    </row>
    <row r="692" spans="2:11" ht="15">
      <c r="B692" s="75"/>
      <c r="C692" s="79"/>
      <c r="D692" s="93"/>
      <c r="E692" s="93"/>
      <c r="F692" s="93"/>
      <c r="G692" s="93"/>
      <c r="H692" s="75"/>
      <c r="I692" s="75"/>
      <c r="J692" s="75"/>
      <c r="K692" s="76"/>
    </row>
    <row r="693" spans="2:11" ht="15">
      <c r="B693" s="75"/>
      <c r="C693" s="79"/>
      <c r="D693" s="93"/>
      <c r="E693" s="93"/>
      <c r="F693" s="93"/>
      <c r="G693" s="93"/>
      <c r="H693" s="75"/>
      <c r="I693" s="75"/>
      <c r="J693" s="75"/>
      <c r="K693" s="76"/>
    </row>
    <row r="694" spans="2:11" ht="15">
      <c r="B694" s="75"/>
      <c r="C694" s="79"/>
      <c r="D694" s="93"/>
      <c r="E694" s="93"/>
      <c r="F694" s="93"/>
      <c r="G694" s="93"/>
      <c r="H694" s="75"/>
      <c r="I694" s="75"/>
      <c r="J694" s="75"/>
      <c r="K694" s="76"/>
    </row>
    <row r="695" spans="2:11" ht="15">
      <c r="B695" s="75"/>
      <c r="C695" s="79"/>
      <c r="D695" s="93"/>
      <c r="E695" s="93"/>
      <c r="F695" s="93"/>
      <c r="G695" s="93"/>
      <c r="H695" s="75"/>
      <c r="I695" s="75"/>
      <c r="J695" s="75"/>
      <c r="K695" s="76"/>
    </row>
    <row r="696" spans="2:11" ht="15">
      <c r="B696" s="75"/>
      <c r="C696" s="79"/>
      <c r="D696" s="93"/>
      <c r="E696" s="93"/>
      <c r="F696" s="93"/>
      <c r="G696" s="93"/>
      <c r="H696" s="75"/>
      <c r="I696" s="75"/>
      <c r="J696" s="75"/>
      <c r="K696" s="76"/>
    </row>
    <row r="697" spans="2:11" ht="15">
      <c r="B697" s="75"/>
      <c r="C697" s="79"/>
      <c r="D697" s="93"/>
      <c r="E697" s="93"/>
      <c r="F697" s="93"/>
      <c r="G697" s="93"/>
      <c r="H697" s="75"/>
      <c r="I697" s="75"/>
      <c r="J697" s="75"/>
      <c r="K697" s="76"/>
    </row>
    <row r="698" spans="2:11" ht="15">
      <c r="B698" s="75"/>
      <c r="C698" s="79"/>
      <c r="D698" s="93"/>
      <c r="E698" s="93"/>
      <c r="F698" s="93"/>
      <c r="G698" s="93"/>
      <c r="H698" s="75"/>
      <c r="I698" s="75"/>
      <c r="J698" s="75"/>
      <c r="K698" s="76"/>
    </row>
    <row r="699" spans="2:11" ht="15">
      <c r="B699" s="75"/>
      <c r="C699" s="79"/>
      <c r="D699" s="93"/>
      <c r="E699" s="93"/>
      <c r="F699" s="93"/>
      <c r="G699" s="93"/>
      <c r="H699" s="75"/>
      <c r="I699" s="75"/>
      <c r="J699" s="75"/>
      <c r="K699" s="76"/>
    </row>
    <row r="700" spans="2:11" ht="15">
      <c r="B700" s="75"/>
      <c r="C700" s="79"/>
      <c r="D700" s="93"/>
      <c r="E700" s="93"/>
      <c r="F700" s="93"/>
      <c r="G700" s="93"/>
      <c r="H700" s="75"/>
      <c r="I700" s="75"/>
      <c r="J700" s="75"/>
      <c r="K700" s="76"/>
    </row>
    <row r="701" spans="2:11" ht="15">
      <c r="B701" s="75"/>
      <c r="C701" s="79"/>
      <c r="D701" s="93"/>
      <c r="E701" s="93"/>
      <c r="F701" s="93"/>
      <c r="G701" s="93"/>
      <c r="H701" s="75"/>
      <c r="I701" s="75"/>
      <c r="J701" s="75"/>
      <c r="K701" s="76"/>
    </row>
    <row r="702" spans="2:11" ht="15">
      <c r="B702" s="75"/>
      <c r="C702" s="79"/>
      <c r="D702" s="93"/>
      <c r="E702" s="93"/>
      <c r="F702" s="93"/>
      <c r="G702" s="93"/>
      <c r="H702" s="75"/>
      <c r="I702" s="75"/>
      <c r="J702" s="75"/>
      <c r="K702" s="76"/>
    </row>
    <row r="703" spans="2:11" ht="15">
      <c r="B703" s="75"/>
      <c r="C703" s="79"/>
      <c r="D703" s="93"/>
      <c r="E703" s="93"/>
      <c r="F703" s="93"/>
      <c r="G703" s="93"/>
      <c r="H703" s="75"/>
      <c r="I703" s="75"/>
      <c r="J703" s="75"/>
      <c r="K703" s="76"/>
    </row>
    <row r="704" spans="2:11" ht="15">
      <c r="B704" s="75"/>
      <c r="C704" s="79"/>
      <c r="D704" s="93"/>
      <c r="E704" s="93"/>
      <c r="F704" s="93"/>
      <c r="G704" s="93"/>
      <c r="H704" s="75"/>
      <c r="I704" s="75"/>
      <c r="J704" s="75"/>
      <c r="K704" s="76"/>
    </row>
    <row r="705" spans="2:11" ht="15">
      <c r="B705" s="75"/>
      <c r="C705" s="79"/>
      <c r="D705" s="93"/>
      <c r="E705" s="93"/>
      <c r="F705" s="93"/>
      <c r="G705" s="93"/>
      <c r="H705" s="75"/>
      <c r="I705" s="75"/>
      <c r="J705" s="75"/>
      <c r="K705" s="76"/>
    </row>
    <row r="706" spans="2:11" ht="15">
      <c r="B706" s="75"/>
      <c r="C706" s="79"/>
      <c r="D706" s="93"/>
      <c r="E706" s="93"/>
      <c r="F706" s="93"/>
      <c r="G706" s="93"/>
      <c r="H706" s="75"/>
      <c r="I706" s="75"/>
      <c r="J706" s="75"/>
      <c r="K706" s="76"/>
    </row>
    <row r="707" spans="2:11" ht="15">
      <c r="B707" s="75"/>
      <c r="C707" s="79"/>
      <c r="D707" s="93"/>
      <c r="E707" s="93"/>
      <c r="F707" s="93"/>
      <c r="G707" s="93"/>
      <c r="H707" s="75"/>
      <c r="I707" s="75"/>
      <c r="J707" s="75"/>
      <c r="K707" s="76"/>
    </row>
    <row r="708" spans="2:11" ht="15">
      <c r="B708" s="75"/>
      <c r="C708" s="79"/>
      <c r="D708" s="93"/>
      <c r="E708" s="93"/>
      <c r="F708" s="93"/>
      <c r="G708" s="93"/>
      <c r="H708" s="75"/>
      <c r="I708" s="75"/>
      <c r="J708" s="75"/>
      <c r="K708" s="76"/>
    </row>
    <row r="709" spans="2:11" ht="15">
      <c r="B709" s="75"/>
      <c r="C709" s="79"/>
      <c r="D709" s="93"/>
      <c r="E709" s="93"/>
      <c r="F709" s="93"/>
      <c r="G709" s="93"/>
      <c r="H709" s="75"/>
      <c r="I709" s="75"/>
      <c r="J709" s="75"/>
      <c r="K709" s="76"/>
    </row>
    <row r="710" spans="2:11" ht="15">
      <c r="B710" s="75"/>
      <c r="C710" s="79"/>
      <c r="D710" s="93"/>
      <c r="E710" s="93"/>
      <c r="F710" s="93"/>
      <c r="G710" s="93"/>
      <c r="H710" s="75"/>
      <c r="I710" s="75"/>
      <c r="J710" s="75"/>
      <c r="K710" s="76"/>
    </row>
    <row r="711" spans="2:11" ht="15">
      <c r="B711" s="75"/>
      <c r="C711" s="79"/>
      <c r="D711" s="93"/>
      <c r="E711" s="93"/>
      <c r="F711" s="93"/>
      <c r="G711" s="93"/>
      <c r="H711" s="75"/>
      <c r="I711" s="75"/>
      <c r="J711" s="75"/>
      <c r="K711" s="76"/>
    </row>
    <row r="712" spans="2:11" ht="15">
      <c r="B712" s="75"/>
      <c r="C712" s="79"/>
      <c r="D712" s="93"/>
      <c r="E712" s="93"/>
      <c r="F712" s="93"/>
      <c r="G712" s="93"/>
      <c r="H712" s="75"/>
      <c r="I712" s="75"/>
      <c r="J712" s="75"/>
      <c r="K712" s="76"/>
    </row>
    <row r="713" spans="2:11" ht="15">
      <c r="B713" s="75"/>
      <c r="C713" s="79"/>
      <c r="D713" s="93"/>
      <c r="E713" s="93"/>
      <c r="F713" s="93"/>
      <c r="G713" s="93"/>
      <c r="H713" s="75"/>
      <c r="I713" s="75"/>
      <c r="J713" s="75"/>
      <c r="K713" s="76"/>
    </row>
    <row r="714" spans="2:11" ht="15">
      <c r="B714" s="75"/>
      <c r="C714" s="79"/>
      <c r="D714" s="93"/>
      <c r="E714" s="93"/>
      <c r="F714" s="93"/>
      <c r="G714" s="93"/>
      <c r="H714" s="75"/>
      <c r="I714" s="75"/>
      <c r="J714" s="75"/>
      <c r="K714" s="76"/>
    </row>
    <row r="715" spans="2:11" ht="15">
      <c r="B715" s="75"/>
      <c r="C715" s="79"/>
      <c r="D715" s="93"/>
      <c r="E715" s="93"/>
      <c r="F715" s="93"/>
      <c r="G715" s="93"/>
      <c r="H715" s="75"/>
      <c r="I715" s="75"/>
      <c r="J715" s="75"/>
      <c r="K715" s="76"/>
    </row>
    <row r="716" spans="2:11" ht="15">
      <c r="B716" s="75"/>
      <c r="C716" s="79"/>
      <c r="D716" s="93"/>
      <c r="E716" s="93"/>
      <c r="F716" s="93"/>
      <c r="G716" s="93"/>
      <c r="H716" s="75"/>
      <c r="I716" s="75"/>
      <c r="J716" s="75"/>
      <c r="K716" s="76"/>
    </row>
    <row r="717" spans="2:11" ht="15">
      <c r="B717" s="75"/>
      <c r="C717" s="79"/>
      <c r="D717" s="93"/>
      <c r="E717" s="93"/>
      <c r="F717" s="93"/>
      <c r="G717" s="93"/>
      <c r="H717" s="75"/>
      <c r="I717" s="75"/>
      <c r="J717" s="75"/>
      <c r="K717" s="76"/>
    </row>
    <row r="718" spans="2:11" ht="15">
      <c r="B718" s="75"/>
      <c r="C718" s="79"/>
      <c r="D718" s="93"/>
      <c r="E718" s="93"/>
      <c r="F718" s="93"/>
      <c r="G718" s="93"/>
      <c r="H718" s="75"/>
      <c r="I718" s="75"/>
      <c r="J718" s="75"/>
      <c r="K718" s="76"/>
    </row>
    <row r="719" spans="2:11" ht="15">
      <c r="B719" s="75"/>
      <c r="C719" s="79"/>
      <c r="D719" s="93"/>
      <c r="E719" s="93"/>
      <c r="F719" s="93"/>
      <c r="G719" s="93"/>
      <c r="H719" s="75"/>
      <c r="I719" s="75"/>
      <c r="J719" s="75"/>
      <c r="K719" s="76"/>
    </row>
    <row r="720" spans="2:11" ht="15">
      <c r="B720" s="75"/>
      <c r="C720" s="79"/>
      <c r="D720" s="93"/>
      <c r="E720" s="93"/>
      <c r="F720" s="93"/>
      <c r="G720" s="93"/>
      <c r="H720" s="75"/>
      <c r="I720" s="75"/>
      <c r="J720" s="75"/>
      <c r="K720" s="76"/>
    </row>
    <row r="721" spans="2:11" ht="15">
      <c r="B721" s="75"/>
      <c r="C721" s="79"/>
      <c r="D721" s="93"/>
      <c r="E721" s="93"/>
      <c r="F721" s="93"/>
      <c r="G721" s="93"/>
      <c r="H721" s="75"/>
      <c r="I721" s="75"/>
      <c r="J721" s="75"/>
      <c r="K721" s="76"/>
    </row>
    <row r="722" spans="2:11" ht="15">
      <c r="B722" s="75"/>
      <c r="C722" s="79"/>
      <c r="D722" s="93"/>
      <c r="E722" s="93"/>
      <c r="F722" s="93"/>
      <c r="G722" s="93"/>
      <c r="H722" s="75"/>
      <c r="I722" s="75"/>
      <c r="J722" s="75"/>
      <c r="K722" s="76"/>
    </row>
    <row r="723" spans="2:11" ht="15">
      <c r="B723" s="75"/>
      <c r="C723" s="79"/>
      <c r="D723" s="93"/>
      <c r="E723" s="93"/>
      <c r="F723" s="93"/>
      <c r="G723" s="93"/>
      <c r="H723" s="75"/>
      <c r="I723" s="75"/>
      <c r="J723" s="75"/>
      <c r="K723" s="76"/>
    </row>
    <row r="724" spans="2:11" ht="15">
      <c r="B724" s="75"/>
      <c r="C724" s="79"/>
      <c r="D724" s="93"/>
      <c r="E724" s="93"/>
      <c r="F724" s="93"/>
      <c r="G724" s="93"/>
      <c r="H724" s="75"/>
      <c r="I724" s="75"/>
      <c r="J724" s="75"/>
      <c r="K724" s="76"/>
    </row>
    <row r="725" spans="2:11" ht="15">
      <c r="B725" s="75"/>
      <c r="C725" s="79"/>
      <c r="D725" s="93"/>
      <c r="E725" s="93"/>
      <c r="F725" s="93"/>
      <c r="G725" s="93"/>
      <c r="H725" s="75"/>
      <c r="I725" s="75"/>
      <c r="J725" s="75"/>
      <c r="K725" s="76"/>
    </row>
    <row r="726" spans="2:11" ht="15">
      <c r="B726" s="75"/>
      <c r="C726" s="79"/>
      <c r="D726" s="93"/>
      <c r="E726" s="93"/>
      <c r="F726" s="93"/>
      <c r="G726" s="93"/>
      <c r="H726" s="75"/>
      <c r="I726" s="75"/>
      <c r="J726" s="75"/>
      <c r="K726" s="76"/>
    </row>
    <row r="727" spans="2:11" ht="15">
      <c r="B727" s="75"/>
      <c r="C727" s="79"/>
      <c r="D727" s="93"/>
      <c r="E727" s="93"/>
      <c r="F727" s="93"/>
      <c r="G727" s="93"/>
      <c r="H727" s="75"/>
      <c r="I727" s="75"/>
      <c r="J727" s="75"/>
      <c r="K727" s="76"/>
    </row>
    <row r="728" spans="2:11" ht="15">
      <c r="B728" s="75"/>
      <c r="C728" s="79"/>
      <c r="D728" s="93"/>
      <c r="E728" s="93"/>
      <c r="F728" s="93"/>
      <c r="G728" s="93"/>
      <c r="H728" s="75"/>
      <c r="I728" s="75"/>
      <c r="J728" s="75"/>
      <c r="K728" s="76"/>
    </row>
    <row r="729" spans="2:11" ht="15">
      <c r="B729" s="75"/>
      <c r="C729" s="79"/>
      <c r="D729" s="93"/>
      <c r="E729" s="93"/>
      <c r="F729" s="93"/>
      <c r="G729" s="93"/>
      <c r="H729" s="75"/>
      <c r="I729" s="75"/>
      <c r="J729" s="75"/>
      <c r="K729" s="76"/>
    </row>
    <row r="730" spans="2:11" ht="15">
      <c r="B730" s="75"/>
      <c r="C730" s="79"/>
      <c r="D730" s="93"/>
      <c r="E730" s="93"/>
      <c r="F730" s="93"/>
      <c r="G730" s="93"/>
      <c r="H730" s="75"/>
      <c r="I730" s="75"/>
      <c r="J730" s="75"/>
      <c r="K730" s="76"/>
    </row>
    <row r="731" spans="2:11" ht="15">
      <c r="B731" s="75"/>
      <c r="C731" s="79"/>
      <c r="D731" s="93"/>
      <c r="E731" s="93"/>
      <c r="F731" s="93"/>
      <c r="G731" s="93"/>
      <c r="H731" s="75"/>
      <c r="I731" s="75"/>
      <c r="J731" s="75"/>
      <c r="K731" s="76"/>
    </row>
    <row r="732" spans="2:11" ht="15">
      <c r="B732" s="75"/>
      <c r="C732" s="79"/>
      <c r="D732" s="93"/>
      <c r="E732" s="93"/>
      <c r="F732" s="93"/>
      <c r="G732" s="93"/>
      <c r="H732" s="75"/>
      <c r="I732" s="75"/>
      <c r="J732" s="75"/>
      <c r="K732" s="76"/>
    </row>
    <row r="733" spans="2:11" ht="15">
      <c r="B733" s="75"/>
      <c r="C733" s="79"/>
      <c r="D733" s="93"/>
      <c r="E733" s="93"/>
      <c r="F733" s="93"/>
      <c r="G733" s="93"/>
      <c r="H733" s="75"/>
      <c r="I733" s="75"/>
      <c r="J733" s="75"/>
      <c r="K733" s="76"/>
    </row>
    <row r="734" spans="2:11" ht="15">
      <c r="B734" s="75"/>
      <c r="C734" s="79"/>
      <c r="D734" s="93"/>
      <c r="E734" s="93"/>
      <c r="F734" s="93"/>
      <c r="G734" s="93"/>
      <c r="H734" s="75"/>
      <c r="I734" s="75"/>
      <c r="J734" s="75"/>
      <c r="K734" s="76"/>
    </row>
    <row r="735" spans="2:11" ht="15">
      <c r="B735" s="75"/>
      <c r="C735" s="79"/>
      <c r="D735" s="93"/>
      <c r="E735" s="93"/>
      <c r="F735" s="93"/>
      <c r="G735" s="93"/>
      <c r="H735" s="75"/>
      <c r="I735" s="75"/>
      <c r="J735" s="75"/>
      <c r="K735" s="76"/>
    </row>
    <row r="736" spans="2:11" ht="15">
      <c r="B736" s="75"/>
      <c r="C736" s="79"/>
      <c r="D736" s="93"/>
      <c r="E736" s="93"/>
      <c r="F736" s="93"/>
      <c r="G736" s="93"/>
      <c r="H736" s="75"/>
      <c r="I736" s="75"/>
      <c r="J736" s="75"/>
      <c r="K736" s="76"/>
    </row>
    <row r="737" spans="2:11" ht="15">
      <c r="B737" s="75"/>
      <c r="C737" s="79"/>
      <c r="D737" s="93"/>
      <c r="E737" s="93"/>
      <c r="F737" s="93"/>
      <c r="G737" s="93"/>
      <c r="H737" s="75"/>
      <c r="I737" s="75"/>
      <c r="J737" s="75"/>
      <c r="K737" s="76"/>
    </row>
    <row r="738" spans="2:11" ht="15">
      <c r="B738" s="75"/>
      <c r="C738" s="79"/>
      <c r="D738" s="93"/>
      <c r="E738" s="93"/>
      <c r="F738" s="93"/>
      <c r="G738" s="93"/>
      <c r="H738" s="75"/>
      <c r="I738" s="75"/>
      <c r="J738" s="75"/>
      <c r="K738" s="76"/>
    </row>
    <row r="739" spans="2:11" ht="15">
      <c r="B739" s="75"/>
      <c r="C739" s="79"/>
      <c r="D739" s="93"/>
      <c r="E739" s="93"/>
      <c r="F739" s="93"/>
      <c r="G739" s="93"/>
      <c r="H739" s="75"/>
      <c r="I739" s="75"/>
      <c r="J739" s="75"/>
      <c r="K739" s="76"/>
    </row>
    <row r="740" spans="2:11" ht="15">
      <c r="B740" s="75"/>
      <c r="C740" s="79"/>
      <c r="D740" s="93"/>
      <c r="E740" s="93"/>
      <c r="F740" s="93"/>
      <c r="G740" s="93"/>
      <c r="H740" s="75"/>
      <c r="I740" s="75"/>
      <c r="J740" s="75"/>
      <c r="K740" s="76"/>
    </row>
    <row r="741" spans="2:11" ht="15">
      <c r="B741" s="75"/>
      <c r="C741" s="79"/>
      <c r="D741" s="93"/>
      <c r="E741" s="93"/>
      <c r="F741" s="93"/>
      <c r="G741" s="93"/>
      <c r="H741" s="75"/>
      <c r="I741" s="75"/>
      <c r="J741" s="75"/>
      <c r="K741" s="76"/>
    </row>
    <row r="742" spans="2:11" ht="15">
      <c r="B742" s="75"/>
      <c r="C742" s="79"/>
      <c r="D742" s="93"/>
      <c r="E742" s="93"/>
      <c r="F742" s="93"/>
      <c r="G742" s="93"/>
      <c r="H742" s="75"/>
      <c r="I742" s="75"/>
      <c r="J742" s="75"/>
      <c r="K742" s="76"/>
    </row>
    <row r="743" spans="2:11" ht="15">
      <c r="B743" s="75"/>
      <c r="C743" s="79"/>
      <c r="D743" s="93"/>
      <c r="E743" s="93"/>
      <c r="F743" s="93"/>
      <c r="G743" s="93"/>
      <c r="H743" s="75"/>
      <c r="I743" s="75"/>
      <c r="J743" s="75"/>
      <c r="K743" s="76"/>
    </row>
    <row r="744" spans="2:11" ht="15">
      <c r="B744" s="75"/>
      <c r="C744" s="79"/>
      <c r="D744" s="93"/>
      <c r="E744" s="93"/>
      <c r="F744" s="93"/>
      <c r="G744" s="93"/>
      <c r="H744" s="75"/>
      <c r="I744" s="75"/>
      <c r="J744" s="75"/>
      <c r="K744" s="76"/>
    </row>
    <row r="745" spans="2:11" ht="15">
      <c r="B745" s="75"/>
      <c r="C745" s="79"/>
      <c r="D745" s="93"/>
      <c r="E745" s="93"/>
      <c r="F745" s="93"/>
      <c r="G745" s="93"/>
      <c r="H745" s="75"/>
      <c r="I745" s="75"/>
      <c r="J745" s="75"/>
      <c r="K745" s="76"/>
    </row>
    <row r="746" spans="2:11" ht="15">
      <c r="B746" s="75"/>
      <c r="C746" s="79"/>
      <c r="D746" s="93"/>
      <c r="E746" s="93"/>
      <c r="F746" s="93"/>
      <c r="G746" s="93"/>
      <c r="H746" s="75"/>
      <c r="I746" s="75"/>
      <c r="J746" s="75"/>
      <c r="K746" s="76"/>
    </row>
    <row r="747" spans="2:11" ht="15">
      <c r="B747" s="75"/>
      <c r="C747" s="79"/>
      <c r="D747" s="93"/>
      <c r="E747" s="93"/>
      <c r="F747" s="93"/>
      <c r="G747" s="93"/>
      <c r="H747" s="75"/>
      <c r="I747" s="75"/>
      <c r="J747" s="75"/>
      <c r="K747" s="76"/>
    </row>
    <row r="748" spans="2:11" ht="15">
      <c r="B748" s="75"/>
      <c r="C748" s="79"/>
      <c r="D748" s="93"/>
      <c r="E748" s="93"/>
      <c r="F748" s="93"/>
      <c r="G748" s="93"/>
      <c r="H748" s="75"/>
      <c r="I748" s="75"/>
      <c r="J748" s="75"/>
      <c r="K748" s="76"/>
    </row>
    <row r="749" spans="2:11" ht="15">
      <c r="B749" s="75"/>
      <c r="C749" s="79"/>
      <c r="D749" s="93"/>
      <c r="E749" s="93"/>
      <c r="F749" s="93"/>
      <c r="G749" s="93"/>
      <c r="H749" s="75"/>
      <c r="I749" s="75"/>
      <c r="J749" s="75"/>
      <c r="K749" s="76"/>
    </row>
    <row r="750" spans="2:11" ht="15">
      <c r="B750" s="75"/>
      <c r="C750" s="79"/>
      <c r="D750" s="93"/>
      <c r="E750" s="93"/>
      <c r="F750" s="93"/>
      <c r="G750" s="93"/>
      <c r="H750" s="75"/>
      <c r="I750" s="75"/>
      <c r="J750" s="75"/>
      <c r="K750" s="76"/>
    </row>
    <row r="751" spans="2:11" ht="15">
      <c r="B751" s="75"/>
      <c r="C751" s="79"/>
      <c r="D751" s="93"/>
      <c r="E751" s="93"/>
      <c r="F751" s="93"/>
      <c r="G751" s="93"/>
      <c r="H751" s="75"/>
      <c r="I751" s="75"/>
      <c r="J751" s="75"/>
      <c r="K751" s="76"/>
    </row>
    <row r="752" spans="2:11" ht="15">
      <c r="B752" s="75"/>
      <c r="C752" s="79"/>
      <c r="D752" s="93"/>
      <c r="E752" s="93"/>
      <c r="F752" s="93"/>
      <c r="G752" s="93"/>
      <c r="H752" s="75"/>
      <c r="I752" s="75"/>
      <c r="J752" s="75"/>
      <c r="K752" s="76"/>
    </row>
    <row r="753" spans="2:11" ht="15">
      <c r="B753" s="75"/>
      <c r="C753" s="79"/>
      <c r="D753" s="93"/>
      <c r="E753" s="93"/>
      <c r="F753" s="93"/>
      <c r="G753" s="93"/>
      <c r="H753" s="75"/>
      <c r="I753" s="75"/>
      <c r="J753" s="75"/>
      <c r="K753" s="76"/>
    </row>
    <row r="754" spans="2:11" ht="15">
      <c r="B754" s="75"/>
      <c r="C754" s="79"/>
      <c r="D754" s="93"/>
      <c r="E754" s="93"/>
      <c r="F754" s="93"/>
      <c r="G754" s="93"/>
      <c r="H754" s="75"/>
      <c r="I754" s="75"/>
      <c r="J754" s="75"/>
      <c r="K754" s="76"/>
    </row>
    <row r="755" spans="2:11" ht="15">
      <c r="B755" s="75"/>
      <c r="C755" s="79"/>
      <c r="D755" s="93"/>
      <c r="E755" s="93"/>
      <c r="F755" s="93"/>
      <c r="G755" s="93"/>
      <c r="H755" s="75"/>
      <c r="I755" s="75"/>
      <c r="J755" s="75"/>
      <c r="K755" s="76"/>
    </row>
    <row r="756" spans="2:11" ht="15">
      <c r="B756" s="75"/>
      <c r="C756" s="79"/>
      <c r="D756" s="93"/>
      <c r="E756" s="93"/>
      <c r="F756" s="93"/>
      <c r="G756" s="93"/>
      <c r="H756" s="75"/>
      <c r="I756" s="75"/>
      <c r="J756" s="75"/>
      <c r="K756" s="76"/>
    </row>
    <row r="757" spans="2:11" ht="15">
      <c r="B757" s="75"/>
      <c r="C757" s="79"/>
      <c r="D757" s="93"/>
      <c r="E757" s="93"/>
      <c r="F757" s="93"/>
      <c r="G757" s="93"/>
      <c r="H757" s="75"/>
      <c r="I757" s="75"/>
      <c r="J757" s="75"/>
      <c r="K757" s="76"/>
    </row>
    <row r="758" spans="2:11" ht="15">
      <c r="B758" s="75"/>
      <c r="C758" s="79"/>
      <c r="D758" s="93"/>
      <c r="E758" s="93"/>
      <c r="F758" s="93"/>
      <c r="G758" s="93"/>
      <c r="H758" s="75"/>
      <c r="I758" s="75"/>
      <c r="J758" s="75"/>
      <c r="K758" s="76"/>
    </row>
    <row r="759" spans="2:11" ht="15">
      <c r="B759" s="75"/>
      <c r="C759" s="79"/>
      <c r="D759" s="93"/>
      <c r="E759" s="93"/>
      <c r="F759" s="93"/>
      <c r="G759" s="93"/>
      <c r="H759" s="75"/>
      <c r="I759" s="75"/>
      <c r="J759" s="75"/>
      <c r="K759" s="76"/>
    </row>
    <row r="760" spans="2:11" ht="15">
      <c r="B760" s="75"/>
      <c r="C760" s="79"/>
      <c r="D760" s="93"/>
      <c r="E760" s="93"/>
      <c r="F760" s="93"/>
      <c r="G760" s="93"/>
      <c r="H760" s="75"/>
      <c r="I760" s="75"/>
      <c r="J760" s="75"/>
      <c r="K760" s="76"/>
    </row>
    <row r="761" spans="2:11" ht="15">
      <c r="B761" s="75"/>
      <c r="C761" s="79"/>
      <c r="D761" s="93"/>
      <c r="E761" s="93"/>
      <c r="F761" s="93"/>
      <c r="G761" s="93"/>
      <c r="H761" s="75"/>
      <c r="I761" s="75"/>
      <c r="J761" s="75"/>
      <c r="K761" s="76"/>
    </row>
    <row r="762" spans="2:11" ht="15">
      <c r="B762" s="75"/>
      <c r="C762" s="79"/>
      <c r="D762" s="93"/>
      <c r="E762" s="93"/>
      <c r="F762" s="93"/>
      <c r="G762" s="93"/>
      <c r="H762" s="75"/>
      <c r="I762" s="75"/>
      <c r="J762" s="75"/>
      <c r="K762" s="76"/>
    </row>
    <row r="763" spans="2:11" ht="15">
      <c r="B763" s="75"/>
      <c r="C763" s="79"/>
      <c r="D763" s="93"/>
      <c r="E763" s="93"/>
      <c r="F763" s="93"/>
      <c r="G763" s="93"/>
      <c r="H763" s="75"/>
      <c r="I763" s="75"/>
      <c r="J763" s="75"/>
      <c r="K763" s="76"/>
    </row>
    <row r="764" spans="2:11" ht="15">
      <c r="B764" s="75"/>
      <c r="C764" s="79"/>
      <c r="D764" s="93"/>
      <c r="E764" s="93"/>
      <c r="F764" s="93"/>
      <c r="G764" s="93"/>
      <c r="H764" s="75"/>
      <c r="I764" s="75"/>
      <c r="J764" s="75"/>
      <c r="K764" s="76"/>
    </row>
    <row r="765" spans="2:11" ht="15">
      <c r="B765" s="75"/>
      <c r="C765" s="79"/>
      <c r="D765" s="93"/>
      <c r="E765" s="93"/>
      <c r="F765" s="93"/>
      <c r="G765" s="93"/>
      <c r="H765" s="75"/>
      <c r="I765" s="75"/>
      <c r="J765" s="75"/>
      <c r="K765" s="76"/>
    </row>
    <row r="766" spans="2:11" ht="15">
      <c r="B766" s="75"/>
      <c r="C766" s="79"/>
      <c r="D766" s="93"/>
      <c r="E766" s="93"/>
      <c r="F766" s="93"/>
      <c r="G766" s="93"/>
      <c r="H766" s="75"/>
      <c r="I766" s="75"/>
      <c r="J766" s="75"/>
      <c r="K766" s="76"/>
    </row>
    <row r="767" spans="2:11" ht="15">
      <c r="B767" s="75"/>
      <c r="C767" s="79"/>
      <c r="D767" s="93"/>
      <c r="E767" s="93"/>
      <c r="F767" s="93"/>
      <c r="G767" s="93"/>
      <c r="H767" s="75"/>
      <c r="I767" s="75"/>
      <c r="J767" s="75"/>
      <c r="K767" s="76"/>
    </row>
    <row r="768" spans="2:11" ht="15">
      <c r="B768" s="75"/>
      <c r="C768" s="79"/>
      <c r="D768" s="93"/>
      <c r="E768" s="93"/>
      <c r="F768" s="93"/>
      <c r="G768" s="93"/>
      <c r="H768" s="75"/>
      <c r="I768" s="75"/>
      <c r="J768" s="75"/>
      <c r="K768" s="76"/>
    </row>
    <row r="769" spans="2:11" ht="15">
      <c r="B769" s="75"/>
      <c r="C769" s="79"/>
      <c r="D769" s="93"/>
      <c r="E769" s="93"/>
      <c r="F769" s="93"/>
      <c r="G769" s="93"/>
      <c r="H769" s="75"/>
      <c r="I769" s="75"/>
      <c r="J769" s="75"/>
      <c r="K769" s="76"/>
    </row>
    <row r="770" spans="2:11" ht="15">
      <c r="B770" s="75"/>
      <c r="C770" s="79"/>
      <c r="D770" s="93"/>
      <c r="E770" s="93"/>
      <c r="F770" s="93"/>
      <c r="G770" s="93"/>
      <c r="H770" s="75"/>
      <c r="I770" s="75"/>
      <c r="J770" s="75"/>
      <c r="K770" s="76"/>
    </row>
    <row r="771" spans="2:11" ht="15">
      <c r="B771" s="75"/>
      <c r="C771" s="79"/>
      <c r="D771" s="93"/>
      <c r="E771" s="93"/>
      <c r="F771" s="93"/>
      <c r="G771" s="93"/>
      <c r="H771" s="75"/>
      <c r="I771" s="75"/>
      <c r="J771" s="75"/>
      <c r="K771" s="76"/>
    </row>
    <row r="772" spans="2:11" ht="15">
      <c r="B772" s="75"/>
      <c r="C772" s="79"/>
      <c r="D772" s="93"/>
      <c r="E772" s="93"/>
      <c r="F772" s="93"/>
      <c r="G772" s="93"/>
      <c r="H772" s="75"/>
      <c r="I772" s="75"/>
      <c r="J772" s="75"/>
      <c r="K772" s="76"/>
    </row>
    <row r="773" spans="2:11" ht="15">
      <c r="B773" s="75"/>
      <c r="C773" s="79"/>
      <c r="D773" s="93"/>
      <c r="E773" s="93"/>
      <c r="F773" s="93"/>
      <c r="G773" s="93"/>
      <c r="H773" s="75"/>
      <c r="I773" s="75"/>
      <c r="J773" s="75"/>
      <c r="K773" s="76"/>
    </row>
    <row r="774" spans="2:11" ht="15">
      <c r="B774" s="75"/>
      <c r="C774" s="79"/>
      <c r="D774" s="93"/>
      <c r="E774" s="93"/>
      <c r="F774" s="93"/>
      <c r="G774" s="93"/>
      <c r="H774" s="75"/>
      <c r="I774" s="75"/>
      <c r="J774" s="75"/>
      <c r="K774" s="76"/>
    </row>
    <row r="775" spans="2:11" ht="15">
      <c r="B775" s="75"/>
      <c r="C775" s="79"/>
      <c r="D775" s="93"/>
      <c r="E775" s="93"/>
      <c r="F775" s="93"/>
      <c r="G775" s="93"/>
      <c r="H775" s="75"/>
      <c r="I775" s="75"/>
      <c r="J775" s="75"/>
      <c r="K775" s="76"/>
    </row>
    <row r="776" spans="2:11" ht="15">
      <c r="B776" s="75"/>
      <c r="C776" s="79"/>
      <c r="D776" s="93"/>
      <c r="E776" s="93"/>
      <c r="F776" s="93"/>
      <c r="G776" s="93"/>
      <c r="H776" s="75"/>
      <c r="I776" s="75"/>
      <c r="J776" s="75"/>
      <c r="K776" s="76"/>
    </row>
    <row r="777" spans="2:11" ht="15">
      <c r="B777" s="75"/>
      <c r="C777" s="79"/>
      <c r="D777" s="93"/>
      <c r="E777" s="93"/>
      <c r="F777" s="93"/>
      <c r="G777" s="93"/>
      <c r="H777" s="75"/>
      <c r="I777" s="75"/>
      <c r="J777" s="75"/>
      <c r="K777" s="76"/>
    </row>
    <row r="778" spans="2:11" ht="15">
      <c r="B778" s="75"/>
      <c r="C778" s="79"/>
      <c r="D778" s="93"/>
      <c r="E778" s="93"/>
      <c r="F778" s="93"/>
      <c r="G778" s="93"/>
      <c r="H778" s="75"/>
      <c r="I778" s="75"/>
      <c r="J778" s="75"/>
      <c r="K778" s="76"/>
    </row>
    <row r="779" spans="2:11" ht="15">
      <c r="B779" s="75"/>
      <c r="C779" s="79"/>
      <c r="D779" s="93"/>
      <c r="E779" s="93"/>
      <c r="F779" s="93"/>
      <c r="G779" s="93"/>
      <c r="H779" s="75"/>
      <c r="I779" s="75"/>
      <c r="J779" s="75"/>
      <c r="K779" s="76"/>
    </row>
    <row r="780" spans="2:11" ht="15">
      <c r="B780" s="75"/>
      <c r="C780" s="79"/>
      <c r="D780" s="93"/>
      <c r="E780" s="93"/>
      <c r="F780" s="93"/>
      <c r="G780" s="93"/>
      <c r="H780" s="75"/>
      <c r="I780" s="75"/>
      <c r="J780" s="75"/>
      <c r="K780" s="76"/>
    </row>
    <row r="781" spans="2:11" ht="15">
      <c r="B781" s="75"/>
      <c r="C781" s="79"/>
      <c r="D781" s="93"/>
      <c r="E781" s="93"/>
      <c r="F781" s="93"/>
      <c r="G781" s="93"/>
      <c r="H781" s="75"/>
      <c r="I781" s="75"/>
      <c r="J781" s="75"/>
      <c r="K781" s="76"/>
    </row>
    <row r="782" spans="2:11" ht="15">
      <c r="B782" s="75"/>
      <c r="C782" s="79"/>
      <c r="D782" s="93"/>
      <c r="E782" s="93"/>
      <c r="F782" s="93"/>
      <c r="G782" s="93"/>
      <c r="H782" s="75"/>
      <c r="I782" s="75"/>
      <c r="J782" s="75"/>
      <c r="K782" s="76"/>
    </row>
    <row r="783" spans="2:11" ht="15">
      <c r="B783" s="75"/>
      <c r="C783" s="79"/>
      <c r="D783" s="93"/>
      <c r="E783" s="93"/>
      <c r="F783" s="93"/>
      <c r="G783" s="93"/>
      <c r="H783" s="75"/>
      <c r="I783" s="75"/>
      <c r="J783" s="75"/>
      <c r="K783" s="76"/>
    </row>
    <row r="784" spans="2:11" ht="15">
      <c r="B784" s="75"/>
      <c r="C784" s="79"/>
      <c r="D784" s="93"/>
      <c r="E784" s="93"/>
      <c r="F784" s="93"/>
      <c r="G784" s="93"/>
      <c r="H784" s="75"/>
      <c r="I784" s="75"/>
      <c r="J784" s="75"/>
      <c r="K784" s="76"/>
    </row>
    <row r="785" spans="2:11" ht="15">
      <c r="B785" s="75"/>
      <c r="C785" s="79"/>
      <c r="D785" s="93"/>
      <c r="E785" s="93"/>
      <c r="F785" s="93"/>
      <c r="G785" s="93"/>
      <c r="H785" s="75"/>
      <c r="I785" s="75"/>
      <c r="J785" s="75"/>
      <c r="K785" s="76"/>
    </row>
    <row r="786" spans="2:11" ht="15">
      <c r="B786" s="75"/>
      <c r="C786" s="79"/>
      <c r="D786" s="93"/>
      <c r="E786" s="93"/>
      <c r="F786" s="93"/>
      <c r="G786" s="93"/>
      <c r="H786" s="75"/>
      <c r="I786" s="75"/>
      <c r="J786" s="75"/>
      <c r="K786" s="76"/>
    </row>
    <row r="787" spans="2:11" ht="15">
      <c r="B787" s="75"/>
      <c r="C787" s="79"/>
      <c r="D787" s="93"/>
      <c r="E787" s="93"/>
      <c r="F787" s="93"/>
      <c r="G787" s="93"/>
      <c r="H787" s="75"/>
      <c r="I787" s="75"/>
      <c r="J787" s="75"/>
      <c r="K787" s="76"/>
    </row>
    <row r="788" spans="2:11" ht="15">
      <c r="B788" s="75"/>
      <c r="C788" s="79"/>
      <c r="D788" s="93"/>
      <c r="E788" s="93"/>
      <c r="F788" s="93"/>
      <c r="G788" s="93"/>
      <c r="H788" s="75"/>
      <c r="I788" s="75"/>
      <c r="J788" s="75"/>
      <c r="K788" s="76"/>
    </row>
    <row r="789" spans="2:11" ht="15">
      <c r="B789" s="75"/>
      <c r="C789" s="79"/>
      <c r="D789" s="93"/>
      <c r="E789" s="93"/>
      <c r="F789" s="93"/>
      <c r="G789" s="93"/>
      <c r="H789" s="75"/>
      <c r="I789" s="75"/>
      <c r="J789" s="75"/>
      <c r="K789" s="76"/>
    </row>
    <row r="790" spans="2:11" ht="15">
      <c r="B790" s="75"/>
      <c r="C790" s="79"/>
      <c r="D790" s="93"/>
      <c r="E790" s="93"/>
      <c r="F790" s="93"/>
      <c r="G790" s="93"/>
      <c r="H790" s="75"/>
      <c r="I790" s="75"/>
      <c r="J790" s="75"/>
      <c r="K790" s="76"/>
    </row>
    <row r="791" spans="2:11" ht="15">
      <c r="B791" s="75"/>
      <c r="C791" s="79"/>
      <c r="D791" s="93"/>
      <c r="E791" s="93"/>
      <c r="F791" s="93"/>
      <c r="G791" s="93"/>
      <c r="H791" s="75"/>
      <c r="I791" s="75"/>
      <c r="J791" s="75"/>
      <c r="K791" s="76"/>
    </row>
    <row r="792" spans="2:11" ht="15">
      <c r="B792" s="75"/>
      <c r="C792" s="79"/>
      <c r="D792" s="93"/>
      <c r="E792" s="93"/>
      <c r="F792" s="93"/>
      <c r="G792" s="93"/>
      <c r="H792" s="75"/>
      <c r="I792" s="75"/>
      <c r="J792" s="75"/>
      <c r="K792" s="76"/>
    </row>
    <row r="793" spans="2:11" ht="15">
      <c r="B793" s="75"/>
      <c r="C793" s="79"/>
      <c r="D793" s="93"/>
      <c r="E793" s="93"/>
      <c r="F793" s="93"/>
      <c r="G793" s="93"/>
      <c r="H793" s="75"/>
      <c r="I793" s="75"/>
      <c r="J793" s="75"/>
      <c r="K793" s="76"/>
    </row>
    <row r="794" spans="2:11" ht="15">
      <c r="B794" s="75"/>
      <c r="C794" s="79"/>
      <c r="D794" s="93"/>
      <c r="E794" s="93"/>
      <c r="F794" s="93"/>
      <c r="G794" s="93"/>
      <c r="H794" s="75"/>
      <c r="I794" s="75"/>
      <c r="J794" s="75"/>
      <c r="K794" s="76"/>
    </row>
    <row r="795" spans="2:11" ht="15">
      <c r="B795" s="75"/>
      <c r="C795" s="79"/>
      <c r="D795" s="93"/>
      <c r="E795" s="93"/>
      <c r="F795" s="93"/>
      <c r="G795" s="93"/>
      <c r="H795" s="75"/>
      <c r="I795" s="75"/>
      <c r="J795" s="75"/>
      <c r="K795" s="76"/>
    </row>
    <row r="796" spans="2:11" ht="15">
      <c r="B796" s="75"/>
      <c r="C796" s="79"/>
      <c r="D796" s="93"/>
      <c r="E796" s="93"/>
      <c r="F796" s="93"/>
      <c r="G796" s="93"/>
      <c r="H796" s="75"/>
      <c r="I796" s="75"/>
      <c r="J796" s="75"/>
      <c r="K796" s="76"/>
    </row>
    <row r="797" spans="2:11" ht="15">
      <c r="B797" s="75"/>
      <c r="C797" s="79"/>
      <c r="D797" s="93"/>
      <c r="E797" s="93"/>
      <c r="F797" s="93"/>
      <c r="G797" s="93"/>
      <c r="H797" s="75"/>
      <c r="I797" s="75"/>
      <c r="J797" s="75"/>
      <c r="K797" s="76"/>
    </row>
    <row r="798" spans="2:11" ht="15">
      <c r="B798" s="75"/>
      <c r="C798" s="79"/>
      <c r="D798" s="93"/>
      <c r="E798" s="93"/>
      <c r="F798" s="93"/>
      <c r="G798" s="93"/>
      <c r="H798" s="75"/>
      <c r="I798" s="75"/>
      <c r="J798" s="75"/>
      <c r="K798" s="76"/>
    </row>
    <row r="799" spans="2:11" ht="15">
      <c r="B799" s="75"/>
      <c r="C799" s="79"/>
      <c r="D799" s="93"/>
      <c r="E799" s="93"/>
      <c r="F799" s="93"/>
      <c r="G799" s="93"/>
      <c r="H799" s="75"/>
      <c r="I799" s="75"/>
      <c r="J799" s="75"/>
      <c r="K799" s="76"/>
    </row>
    <row r="800" spans="2:11" ht="15">
      <c r="B800" s="75"/>
      <c r="C800" s="79"/>
      <c r="D800" s="93"/>
      <c r="E800" s="93"/>
      <c r="F800" s="93"/>
      <c r="G800" s="93"/>
      <c r="H800" s="75"/>
      <c r="I800" s="75"/>
      <c r="J800" s="75"/>
      <c r="K800" s="76"/>
    </row>
    <row r="801" spans="2:11" ht="15">
      <c r="B801" s="75"/>
      <c r="C801" s="79"/>
      <c r="D801" s="93"/>
      <c r="E801" s="93"/>
      <c r="F801" s="93"/>
      <c r="G801" s="93"/>
      <c r="H801" s="75"/>
      <c r="I801" s="75"/>
      <c r="J801" s="75"/>
      <c r="K801" s="76"/>
    </row>
    <row r="802" spans="2:11" ht="15">
      <c r="B802" s="75"/>
      <c r="C802" s="79"/>
      <c r="D802" s="93"/>
      <c r="E802" s="93"/>
      <c r="F802" s="93"/>
      <c r="G802" s="93"/>
      <c r="H802" s="75"/>
      <c r="I802" s="75"/>
      <c r="J802" s="75"/>
      <c r="K802" s="76"/>
    </row>
    <row r="803" spans="2:11" ht="15">
      <c r="B803" s="75"/>
      <c r="C803" s="79"/>
      <c r="D803" s="93"/>
      <c r="E803" s="93"/>
      <c r="F803" s="93"/>
      <c r="G803" s="93"/>
      <c r="H803" s="75"/>
      <c r="I803" s="75"/>
      <c r="J803" s="75"/>
      <c r="K803" s="76"/>
    </row>
    <row r="804" spans="2:11" ht="15">
      <c r="B804" s="75"/>
      <c r="C804" s="79"/>
      <c r="D804" s="93"/>
      <c r="E804" s="93"/>
      <c r="F804" s="93"/>
      <c r="G804" s="93"/>
      <c r="H804" s="75"/>
      <c r="I804" s="75"/>
      <c r="J804" s="75"/>
      <c r="K804" s="76"/>
    </row>
    <row r="805" spans="2:11" ht="15">
      <c r="B805" s="75"/>
      <c r="C805" s="79"/>
      <c r="D805" s="93"/>
      <c r="E805" s="93"/>
      <c r="F805" s="93"/>
      <c r="G805" s="93"/>
      <c r="H805" s="75"/>
      <c r="I805" s="75"/>
      <c r="J805" s="75"/>
      <c r="K805" s="76"/>
    </row>
    <row r="806" spans="2:11" ht="15">
      <c r="B806" s="75"/>
      <c r="C806" s="79"/>
      <c r="D806" s="93"/>
      <c r="E806" s="93"/>
      <c r="F806" s="93"/>
      <c r="G806" s="93"/>
      <c r="H806" s="75"/>
      <c r="I806" s="75"/>
      <c r="J806" s="75"/>
      <c r="K806" s="76"/>
    </row>
    <row r="807" spans="2:11" ht="15">
      <c r="B807" s="75"/>
      <c r="C807" s="79"/>
      <c r="D807" s="93"/>
      <c r="E807" s="93"/>
      <c r="F807" s="93"/>
      <c r="G807" s="93"/>
      <c r="H807" s="75"/>
      <c r="I807" s="75"/>
      <c r="J807" s="75"/>
      <c r="K807" s="76"/>
    </row>
    <row r="808" spans="2:11" ht="15">
      <c r="B808" s="75"/>
      <c r="C808" s="79"/>
      <c r="D808" s="93"/>
      <c r="E808" s="93"/>
      <c r="F808" s="93"/>
      <c r="G808" s="93"/>
      <c r="H808" s="75"/>
      <c r="I808" s="75"/>
      <c r="J808" s="75"/>
      <c r="K808" s="76"/>
    </row>
    <row r="809" spans="2:11" ht="15">
      <c r="B809" s="75"/>
      <c r="C809" s="79"/>
      <c r="D809" s="93"/>
      <c r="E809" s="93"/>
      <c r="F809" s="93"/>
      <c r="G809" s="93"/>
      <c r="H809" s="75"/>
      <c r="I809" s="75"/>
      <c r="J809" s="75"/>
      <c r="K809" s="76"/>
    </row>
    <row r="810" spans="2:11" ht="15">
      <c r="B810" s="75"/>
      <c r="C810" s="79"/>
      <c r="D810" s="93"/>
      <c r="E810" s="93"/>
      <c r="F810" s="93"/>
      <c r="G810" s="93"/>
      <c r="H810" s="75"/>
      <c r="I810" s="75"/>
      <c r="J810" s="75"/>
      <c r="K810" s="76"/>
    </row>
    <row r="811" spans="2:11" ht="15">
      <c r="B811" s="75"/>
      <c r="C811" s="79"/>
      <c r="D811" s="93"/>
      <c r="E811" s="93"/>
      <c r="F811" s="93"/>
      <c r="G811" s="93"/>
      <c r="H811" s="75"/>
      <c r="I811" s="75"/>
      <c r="J811" s="75"/>
      <c r="K811" s="76"/>
    </row>
    <row r="812" spans="2:11" ht="15">
      <c r="B812" s="75"/>
      <c r="C812" s="79"/>
      <c r="D812" s="93"/>
      <c r="E812" s="93"/>
      <c r="F812" s="93"/>
      <c r="G812" s="93"/>
      <c r="H812" s="75"/>
      <c r="I812" s="75"/>
      <c r="J812" s="75"/>
      <c r="K812" s="76"/>
    </row>
    <row r="813" spans="2:11" ht="15">
      <c r="B813" s="75"/>
      <c r="C813" s="79"/>
      <c r="D813" s="93"/>
      <c r="E813" s="93"/>
      <c r="F813" s="93"/>
      <c r="G813" s="93"/>
      <c r="H813" s="75"/>
      <c r="I813" s="75"/>
      <c r="J813" s="75"/>
      <c r="K813" s="76"/>
    </row>
    <row r="814" spans="2:11" ht="15">
      <c r="B814" s="75"/>
      <c r="C814" s="79"/>
      <c r="D814" s="93"/>
      <c r="E814" s="93"/>
      <c r="F814" s="93"/>
      <c r="G814" s="93"/>
      <c r="H814" s="75"/>
      <c r="I814" s="75"/>
      <c r="J814" s="75"/>
      <c r="K814" s="76"/>
    </row>
    <row r="815" spans="2:11" ht="15">
      <c r="B815" s="75"/>
      <c r="C815" s="79"/>
      <c r="D815" s="93"/>
      <c r="E815" s="93"/>
      <c r="F815" s="93"/>
      <c r="G815" s="93"/>
      <c r="H815" s="75"/>
      <c r="I815" s="75"/>
      <c r="J815" s="75"/>
      <c r="K815" s="76"/>
    </row>
    <row r="816" spans="2:11" ht="15">
      <c r="B816" s="75"/>
      <c r="C816" s="79"/>
      <c r="D816" s="93"/>
      <c r="E816" s="93"/>
      <c r="F816" s="93"/>
      <c r="G816" s="93"/>
      <c r="H816" s="75"/>
      <c r="I816" s="75"/>
      <c r="J816" s="75"/>
      <c r="K816" s="76"/>
    </row>
    <row r="817" spans="2:11" ht="15">
      <c r="B817" s="75"/>
      <c r="C817" s="79"/>
      <c r="D817" s="93"/>
      <c r="E817" s="93"/>
      <c r="F817" s="93"/>
      <c r="G817" s="93"/>
      <c r="H817" s="75"/>
      <c r="I817" s="75"/>
      <c r="J817" s="75"/>
      <c r="K817" s="76"/>
    </row>
    <row r="818" spans="2:11" ht="15">
      <c r="B818" s="75"/>
      <c r="C818" s="79"/>
      <c r="D818" s="93"/>
      <c r="E818" s="93"/>
      <c r="F818" s="93"/>
      <c r="G818" s="93"/>
      <c r="H818" s="75"/>
      <c r="I818" s="75"/>
      <c r="J818" s="75"/>
      <c r="K818" s="76"/>
    </row>
    <row r="819" spans="2:11" ht="15">
      <c r="B819" s="75"/>
      <c r="C819" s="79"/>
      <c r="D819" s="93"/>
      <c r="E819" s="93"/>
      <c r="F819" s="93"/>
      <c r="G819" s="93"/>
      <c r="H819" s="75"/>
      <c r="I819" s="75"/>
      <c r="J819" s="75"/>
      <c r="K819" s="76"/>
    </row>
    <row r="820" spans="2:11" ht="15">
      <c r="B820" s="75"/>
      <c r="C820" s="79"/>
      <c r="D820" s="93"/>
      <c r="E820" s="93"/>
      <c r="F820" s="93"/>
      <c r="G820" s="93"/>
      <c r="H820" s="75"/>
      <c r="I820" s="75"/>
      <c r="J820" s="75"/>
      <c r="K820" s="76"/>
    </row>
    <row r="821" spans="2:11" ht="15">
      <c r="B821" s="75"/>
      <c r="C821" s="79"/>
      <c r="D821" s="93"/>
      <c r="E821" s="93"/>
      <c r="F821" s="93"/>
      <c r="G821" s="93"/>
      <c r="H821" s="75"/>
      <c r="I821" s="75"/>
      <c r="J821" s="75"/>
      <c r="K821" s="76"/>
    </row>
    <row r="822" spans="2:11" ht="15">
      <c r="B822" s="75"/>
      <c r="C822" s="79"/>
      <c r="D822" s="93"/>
      <c r="E822" s="93"/>
      <c r="F822" s="93"/>
      <c r="G822" s="93"/>
      <c r="H822" s="75"/>
      <c r="I822" s="75"/>
      <c r="J822" s="75"/>
      <c r="K822" s="76"/>
    </row>
    <row r="823" spans="2:11" ht="15">
      <c r="B823" s="75"/>
      <c r="C823" s="79"/>
      <c r="D823" s="93"/>
      <c r="E823" s="93"/>
      <c r="F823" s="93"/>
      <c r="G823" s="93"/>
      <c r="H823" s="75"/>
      <c r="I823" s="75"/>
      <c r="J823" s="75"/>
      <c r="K823" s="76"/>
    </row>
    <row r="824" spans="2:11" ht="15">
      <c r="B824" s="75"/>
      <c r="C824" s="79"/>
      <c r="D824" s="93"/>
      <c r="E824" s="93"/>
      <c r="F824" s="93"/>
      <c r="G824" s="93"/>
      <c r="H824" s="75"/>
      <c r="I824" s="75"/>
      <c r="J824" s="75"/>
      <c r="K824" s="76"/>
    </row>
    <row r="825" spans="2:11" ht="15">
      <c r="B825" s="75"/>
      <c r="C825" s="79"/>
      <c r="D825" s="93"/>
      <c r="E825" s="93"/>
      <c r="F825" s="93"/>
      <c r="G825" s="93"/>
      <c r="H825" s="75"/>
      <c r="I825" s="75"/>
      <c r="J825" s="75"/>
      <c r="K825" s="76"/>
    </row>
    <row r="826" spans="2:11" ht="15">
      <c r="B826" s="75"/>
      <c r="C826" s="79"/>
      <c r="D826" s="93"/>
      <c r="E826" s="93"/>
      <c r="F826" s="93"/>
      <c r="G826" s="93"/>
      <c r="H826" s="75"/>
      <c r="I826" s="75"/>
      <c r="J826" s="75"/>
      <c r="K826" s="76"/>
    </row>
    <row r="827" spans="2:11" ht="15">
      <c r="B827" s="75"/>
      <c r="C827" s="79"/>
      <c r="D827" s="93"/>
      <c r="E827" s="93"/>
      <c r="F827" s="93"/>
      <c r="G827" s="93"/>
      <c r="H827" s="75"/>
      <c r="I827" s="75"/>
      <c r="J827" s="75"/>
      <c r="K827" s="76"/>
    </row>
    <row r="828" spans="2:11" ht="15">
      <c r="B828" s="75"/>
      <c r="C828" s="79"/>
      <c r="D828" s="93"/>
      <c r="E828" s="93"/>
      <c r="F828" s="93"/>
      <c r="G828" s="93"/>
      <c r="H828" s="75"/>
      <c r="I828" s="75"/>
      <c r="J828" s="75"/>
      <c r="K828" s="76"/>
    </row>
    <row r="829" spans="2:11" ht="15">
      <c r="B829" s="75"/>
      <c r="C829" s="79"/>
      <c r="D829" s="93"/>
      <c r="E829" s="93"/>
      <c r="F829" s="93"/>
      <c r="G829" s="93"/>
      <c r="H829" s="75"/>
      <c r="I829" s="75"/>
      <c r="J829" s="75"/>
      <c r="K829" s="76"/>
    </row>
    <row r="830" spans="2:11" ht="15">
      <c r="B830" s="75"/>
      <c r="C830" s="79"/>
      <c r="D830" s="93"/>
      <c r="E830" s="93"/>
      <c r="F830" s="93"/>
      <c r="G830" s="93"/>
      <c r="H830" s="75"/>
      <c r="I830" s="75"/>
      <c r="J830" s="75"/>
      <c r="K830" s="76"/>
    </row>
    <row r="831" spans="2:11" ht="15">
      <c r="B831" s="75"/>
      <c r="C831" s="79"/>
      <c r="D831" s="93"/>
      <c r="E831" s="93"/>
      <c r="F831" s="93"/>
      <c r="G831" s="93"/>
      <c r="H831" s="75"/>
      <c r="I831" s="75"/>
      <c r="J831" s="75"/>
      <c r="K831" s="76"/>
    </row>
    <row r="832" spans="2:11" ht="15">
      <c r="B832" s="75"/>
      <c r="C832" s="79"/>
      <c r="D832" s="93"/>
      <c r="E832" s="93"/>
      <c r="F832" s="93"/>
      <c r="G832" s="93"/>
      <c r="H832" s="75"/>
      <c r="I832" s="75"/>
      <c r="J832" s="75"/>
      <c r="K832" s="76"/>
    </row>
    <row r="833" spans="2:11" ht="15">
      <c r="B833" s="75"/>
      <c r="C833" s="79"/>
      <c r="D833" s="93"/>
      <c r="E833" s="93"/>
      <c r="F833" s="93"/>
      <c r="G833" s="93"/>
      <c r="H833" s="75"/>
      <c r="I833" s="75"/>
      <c r="J833" s="75"/>
      <c r="K833" s="76"/>
    </row>
    <row r="834" spans="2:11" ht="15">
      <c r="B834" s="75"/>
      <c r="C834" s="79"/>
      <c r="D834" s="93"/>
      <c r="E834" s="93"/>
      <c r="F834" s="93"/>
      <c r="G834" s="93"/>
      <c r="H834" s="75"/>
      <c r="I834" s="75"/>
      <c r="J834" s="75"/>
      <c r="K834" s="76"/>
    </row>
    <row r="835" spans="2:11" ht="15">
      <c r="B835" s="75"/>
      <c r="C835" s="79"/>
      <c r="D835" s="93"/>
      <c r="E835" s="93"/>
      <c r="F835" s="93"/>
      <c r="G835" s="93"/>
      <c r="H835" s="75"/>
      <c r="I835" s="75"/>
      <c r="J835" s="75"/>
      <c r="K835" s="76"/>
    </row>
    <row r="836" spans="2:11" ht="15">
      <c r="B836" s="75"/>
      <c r="C836" s="79"/>
      <c r="D836" s="93"/>
      <c r="E836" s="93"/>
      <c r="F836" s="93"/>
      <c r="G836" s="93"/>
      <c r="H836" s="75"/>
      <c r="I836" s="75"/>
      <c r="J836" s="75"/>
      <c r="K836" s="76"/>
    </row>
    <row r="837" spans="2:11" ht="15">
      <c r="B837" s="75"/>
      <c r="C837" s="79"/>
      <c r="D837" s="93"/>
      <c r="E837" s="93"/>
      <c r="F837" s="93"/>
      <c r="G837" s="93"/>
      <c r="H837" s="75"/>
      <c r="I837" s="75"/>
      <c r="J837" s="75"/>
      <c r="K837" s="76"/>
    </row>
    <row r="838" spans="2:11" ht="15">
      <c r="B838" s="75"/>
      <c r="C838" s="79"/>
      <c r="D838" s="93"/>
      <c r="E838" s="93"/>
      <c r="F838" s="93"/>
      <c r="G838" s="93"/>
      <c r="H838" s="75"/>
      <c r="I838" s="75"/>
      <c r="J838" s="75"/>
      <c r="K838" s="76"/>
    </row>
    <row r="839" spans="2:11" ht="15">
      <c r="B839" s="75"/>
      <c r="C839" s="79"/>
      <c r="D839" s="93"/>
      <c r="E839" s="93"/>
      <c r="F839" s="93"/>
      <c r="G839" s="93"/>
      <c r="H839" s="75"/>
      <c r="I839" s="75"/>
      <c r="J839" s="75"/>
      <c r="K839" s="76"/>
    </row>
    <row r="840" spans="2:11" ht="15">
      <c r="B840" s="75"/>
      <c r="C840" s="79"/>
      <c r="D840" s="93"/>
      <c r="E840" s="93"/>
      <c r="F840" s="93"/>
      <c r="G840" s="93"/>
      <c r="H840" s="75"/>
      <c r="I840" s="75"/>
      <c r="J840" s="75"/>
      <c r="K840" s="76"/>
    </row>
    <row r="841" spans="2:11" ht="15">
      <c r="B841" s="75"/>
      <c r="C841" s="79"/>
      <c r="D841" s="93"/>
      <c r="E841" s="93"/>
      <c r="F841" s="93"/>
      <c r="G841" s="93"/>
      <c r="H841" s="75"/>
      <c r="I841" s="75"/>
      <c r="J841" s="75"/>
      <c r="K841" s="76"/>
    </row>
    <row r="842" spans="2:11" ht="15">
      <c r="B842" s="75"/>
      <c r="C842" s="79"/>
      <c r="D842" s="93"/>
      <c r="E842" s="93"/>
      <c r="F842" s="93"/>
      <c r="G842" s="93"/>
      <c r="H842" s="75"/>
      <c r="I842" s="75"/>
      <c r="J842" s="75"/>
      <c r="K842" s="76"/>
    </row>
    <row r="843" spans="2:11" ht="15">
      <c r="B843" s="75"/>
      <c r="C843" s="79"/>
      <c r="D843" s="93"/>
      <c r="E843" s="93"/>
      <c r="F843" s="93"/>
      <c r="G843" s="93"/>
      <c r="H843" s="75"/>
      <c r="I843" s="75"/>
      <c r="J843" s="75"/>
      <c r="K843" s="76"/>
    </row>
    <row r="844" spans="2:11" ht="15">
      <c r="B844" s="75"/>
      <c r="C844" s="79"/>
      <c r="D844" s="93"/>
      <c r="E844" s="93"/>
      <c r="F844" s="93"/>
      <c r="G844" s="93"/>
      <c r="H844" s="75"/>
      <c r="I844" s="75"/>
      <c r="J844" s="75"/>
      <c r="K844" s="76"/>
    </row>
    <row r="845" spans="2:11" ht="15">
      <c r="B845" s="75"/>
      <c r="C845" s="79"/>
      <c r="D845" s="93"/>
      <c r="E845" s="93"/>
      <c r="F845" s="93"/>
      <c r="G845" s="93"/>
      <c r="H845" s="75"/>
      <c r="I845" s="75"/>
      <c r="J845" s="75"/>
      <c r="K845" s="76"/>
    </row>
    <row r="846" spans="2:11" ht="15">
      <c r="B846" s="75"/>
      <c r="C846" s="79"/>
      <c r="D846" s="93"/>
      <c r="E846" s="93"/>
      <c r="F846" s="93"/>
      <c r="G846" s="93"/>
      <c r="H846" s="75"/>
      <c r="I846" s="75"/>
      <c r="J846" s="75"/>
      <c r="K846" s="76"/>
    </row>
    <row r="847" spans="2:11" ht="15">
      <c r="B847" s="75"/>
      <c r="C847" s="79"/>
      <c r="D847" s="93"/>
      <c r="E847" s="93"/>
      <c r="F847" s="93"/>
      <c r="G847" s="93"/>
      <c r="H847" s="75"/>
      <c r="I847" s="75"/>
      <c r="J847" s="75"/>
      <c r="K847" s="76"/>
    </row>
    <row r="848" spans="2:11" ht="15">
      <c r="B848" s="75"/>
      <c r="C848" s="79"/>
      <c r="D848" s="93"/>
      <c r="E848" s="93"/>
      <c r="F848" s="93"/>
      <c r="G848" s="93"/>
      <c r="H848" s="75"/>
      <c r="I848" s="75"/>
      <c r="J848" s="75"/>
      <c r="K848" s="76"/>
    </row>
    <row r="849" spans="2:11" ht="15">
      <c r="B849" s="75"/>
      <c r="C849" s="79"/>
      <c r="D849" s="93"/>
      <c r="E849" s="93"/>
      <c r="F849" s="93"/>
      <c r="G849" s="93"/>
      <c r="H849" s="75"/>
      <c r="I849" s="75"/>
      <c r="J849" s="75"/>
      <c r="K849" s="76"/>
    </row>
    <row r="850" spans="2:11" ht="15">
      <c r="B850" s="75"/>
      <c r="C850" s="79"/>
      <c r="D850" s="93"/>
      <c r="E850" s="93"/>
      <c r="F850" s="93"/>
      <c r="G850" s="93"/>
      <c r="H850" s="75"/>
      <c r="I850" s="75"/>
      <c r="J850" s="75"/>
      <c r="K850" s="76"/>
    </row>
    <row r="851" spans="2:11" ht="15">
      <c r="B851" s="75"/>
      <c r="C851" s="79"/>
      <c r="D851" s="93"/>
      <c r="E851" s="93"/>
      <c r="F851" s="93"/>
      <c r="G851" s="93"/>
      <c r="H851" s="75"/>
      <c r="I851" s="75"/>
      <c r="J851" s="75"/>
      <c r="K851" s="76"/>
    </row>
    <row r="852" spans="2:11" ht="15">
      <c r="B852" s="75"/>
      <c r="C852" s="79"/>
      <c r="D852" s="93"/>
      <c r="E852" s="93"/>
      <c r="F852" s="93"/>
      <c r="G852" s="93"/>
      <c r="H852" s="75"/>
      <c r="I852" s="75"/>
      <c r="J852" s="75"/>
      <c r="K852" s="76"/>
    </row>
    <row r="853" spans="2:11" ht="15">
      <c r="B853" s="75"/>
      <c r="C853" s="79"/>
      <c r="D853" s="93"/>
      <c r="E853" s="93"/>
      <c r="F853" s="93"/>
      <c r="G853" s="93"/>
      <c r="H853" s="75"/>
      <c r="I853" s="75"/>
      <c r="J853" s="75"/>
      <c r="K853" s="76"/>
    </row>
    <row r="854" spans="2:11" ht="15">
      <c r="B854" s="75"/>
      <c r="C854" s="79"/>
      <c r="D854" s="93"/>
      <c r="E854" s="93"/>
      <c r="F854" s="93"/>
      <c r="G854" s="93"/>
      <c r="H854" s="75"/>
      <c r="I854" s="75"/>
      <c r="J854" s="75"/>
      <c r="K854" s="76"/>
    </row>
    <row r="855" spans="2:11" ht="15">
      <c r="B855" s="75"/>
      <c r="C855" s="79"/>
      <c r="D855" s="93"/>
      <c r="E855" s="93"/>
      <c r="F855" s="93"/>
      <c r="G855" s="93"/>
      <c r="H855" s="75"/>
      <c r="I855" s="75"/>
      <c r="J855" s="75"/>
      <c r="K855" s="76"/>
    </row>
    <row r="856" spans="2:11" ht="15">
      <c r="B856" s="75"/>
      <c r="C856" s="79"/>
      <c r="D856" s="93"/>
      <c r="E856" s="93"/>
      <c r="F856" s="93"/>
      <c r="G856" s="93"/>
      <c r="H856" s="75"/>
      <c r="I856" s="75"/>
      <c r="J856" s="75"/>
      <c r="K856" s="76"/>
    </row>
    <row r="857" spans="2:11" ht="15">
      <c r="B857" s="75"/>
      <c r="C857" s="79"/>
      <c r="D857" s="93"/>
      <c r="E857" s="93"/>
      <c r="F857" s="93"/>
      <c r="G857" s="93"/>
      <c r="H857" s="75"/>
      <c r="I857" s="75"/>
      <c r="J857" s="75"/>
      <c r="K857" s="76"/>
    </row>
    <row r="858" spans="2:11" ht="15">
      <c r="B858" s="75"/>
      <c r="C858" s="79"/>
      <c r="D858" s="93"/>
      <c r="E858" s="93"/>
      <c r="F858" s="93"/>
      <c r="G858" s="93"/>
      <c r="H858" s="75"/>
      <c r="I858" s="75"/>
      <c r="J858" s="75"/>
      <c r="K858" s="76"/>
    </row>
    <row r="859" spans="2:11" ht="15">
      <c r="B859" s="75"/>
      <c r="C859" s="79"/>
      <c r="D859" s="93"/>
      <c r="E859" s="93"/>
      <c r="F859" s="93"/>
      <c r="G859" s="93"/>
      <c r="H859" s="75"/>
      <c r="I859" s="75"/>
      <c r="J859" s="75"/>
      <c r="K859" s="76"/>
    </row>
    <row r="860" spans="2:11" ht="15">
      <c r="B860" s="75"/>
      <c r="C860" s="79"/>
      <c r="D860" s="93"/>
      <c r="E860" s="93"/>
      <c r="F860" s="93"/>
      <c r="G860" s="93"/>
      <c r="H860" s="75"/>
      <c r="I860" s="75"/>
      <c r="J860" s="75"/>
      <c r="K860" s="76"/>
    </row>
    <row r="861" spans="2:11" ht="15">
      <c r="B861" s="75"/>
      <c r="C861" s="79"/>
      <c r="D861" s="93"/>
      <c r="E861" s="93"/>
      <c r="F861" s="93"/>
      <c r="G861" s="93"/>
      <c r="H861" s="75"/>
      <c r="I861" s="75"/>
      <c r="J861" s="75"/>
      <c r="K861" s="76"/>
    </row>
    <row r="862" spans="2:11" ht="15">
      <c r="B862" s="75"/>
      <c r="C862" s="79"/>
      <c r="D862" s="93"/>
      <c r="E862" s="93"/>
      <c r="F862" s="93"/>
      <c r="G862" s="93"/>
      <c r="H862" s="75"/>
      <c r="I862" s="75"/>
      <c r="J862" s="75"/>
      <c r="K862" s="76"/>
    </row>
    <row r="863" spans="2:11" ht="15">
      <c r="B863" s="75"/>
      <c r="C863" s="79"/>
      <c r="D863" s="93"/>
      <c r="E863" s="93"/>
      <c r="F863" s="93"/>
      <c r="G863" s="93"/>
      <c r="H863" s="75"/>
      <c r="I863" s="75"/>
      <c r="J863" s="75"/>
      <c r="K863" s="76"/>
    </row>
    <row r="864" spans="2:11" ht="15">
      <c r="B864" s="75"/>
      <c r="C864" s="79"/>
      <c r="D864" s="93"/>
      <c r="E864" s="93"/>
      <c r="F864" s="93"/>
      <c r="G864" s="93"/>
      <c r="H864" s="75"/>
      <c r="I864" s="75"/>
      <c r="J864" s="75"/>
      <c r="K864" s="76"/>
    </row>
    <row r="865" spans="2:11" ht="15">
      <c r="B865" s="75"/>
      <c r="C865" s="79"/>
      <c r="D865" s="93"/>
      <c r="E865" s="93"/>
      <c r="F865" s="93"/>
      <c r="G865" s="93"/>
      <c r="H865" s="75"/>
      <c r="I865" s="75"/>
      <c r="J865" s="75"/>
      <c r="K865" s="76"/>
    </row>
    <row r="866" spans="2:11" ht="15">
      <c r="B866" s="75"/>
      <c r="C866" s="79"/>
      <c r="D866" s="93"/>
      <c r="E866" s="93"/>
      <c r="F866" s="93"/>
      <c r="G866" s="93"/>
      <c r="H866" s="75"/>
      <c r="I866" s="75"/>
      <c r="J866" s="75"/>
      <c r="K866" s="76"/>
    </row>
    <row r="867" spans="2:11" ht="15">
      <c r="B867" s="75"/>
      <c r="C867" s="79"/>
      <c r="D867" s="93"/>
      <c r="E867" s="93"/>
      <c r="F867" s="93"/>
      <c r="G867" s="93"/>
      <c r="H867" s="75"/>
      <c r="I867" s="75"/>
      <c r="J867" s="75"/>
      <c r="K867" s="76"/>
    </row>
    <row r="868" spans="2:11" ht="15">
      <c r="B868" s="75"/>
      <c r="C868" s="79"/>
      <c r="D868" s="93"/>
      <c r="E868" s="93"/>
      <c r="F868" s="93"/>
      <c r="G868" s="93"/>
      <c r="H868" s="75"/>
      <c r="I868" s="75"/>
      <c r="J868" s="75"/>
      <c r="K868" s="76"/>
    </row>
    <row r="869" spans="2:11" ht="15">
      <c r="B869" s="75"/>
      <c r="C869" s="79"/>
      <c r="D869" s="93"/>
      <c r="E869" s="93"/>
      <c r="F869" s="93"/>
      <c r="G869" s="93"/>
      <c r="H869" s="75"/>
      <c r="I869" s="75"/>
      <c r="J869" s="75"/>
      <c r="K869" s="76"/>
    </row>
    <row r="870" spans="2:11" ht="15">
      <c r="B870" s="75"/>
      <c r="C870" s="79"/>
      <c r="D870" s="93"/>
      <c r="E870" s="93"/>
      <c r="F870" s="93"/>
      <c r="G870" s="93"/>
      <c r="H870" s="75"/>
      <c r="I870" s="75"/>
      <c r="J870" s="75"/>
      <c r="K870" s="76"/>
    </row>
    <row r="871" spans="2:11" ht="15">
      <c r="B871" s="75"/>
      <c r="C871" s="79"/>
      <c r="D871" s="93"/>
      <c r="E871" s="93"/>
      <c r="F871" s="93"/>
      <c r="G871" s="93"/>
      <c r="H871" s="75"/>
      <c r="I871" s="75"/>
      <c r="J871" s="75"/>
      <c r="K871" s="76"/>
    </row>
    <row r="872" spans="2:11" ht="15">
      <c r="B872" s="75"/>
      <c r="C872" s="79"/>
      <c r="D872" s="93"/>
      <c r="E872" s="93"/>
      <c r="F872" s="93"/>
      <c r="G872" s="93"/>
      <c r="H872" s="75"/>
      <c r="I872" s="75"/>
      <c r="J872" s="75"/>
      <c r="K872" s="76"/>
    </row>
    <row r="873" spans="2:11" ht="15">
      <c r="B873" s="75"/>
      <c r="C873" s="79"/>
      <c r="D873" s="93"/>
      <c r="E873" s="93"/>
      <c r="F873" s="93"/>
      <c r="G873" s="93"/>
      <c r="H873" s="75"/>
      <c r="I873" s="75"/>
      <c r="J873" s="75"/>
      <c r="K873" s="76"/>
    </row>
    <row r="874" spans="2:11" ht="15">
      <c r="B874" s="75"/>
      <c r="C874" s="79"/>
      <c r="D874" s="93"/>
      <c r="E874" s="93"/>
      <c r="F874" s="93"/>
      <c r="G874" s="93"/>
      <c r="H874" s="75"/>
      <c r="I874" s="75"/>
      <c r="J874" s="75"/>
      <c r="K874" s="76"/>
    </row>
    <row r="875" spans="2:11" ht="15">
      <c r="B875" s="75"/>
      <c r="C875" s="79"/>
      <c r="D875" s="93"/>
      <c r="E875" s="93"/>
      <c r="F875" s="93"/>
      <c r="G875" s="93"/>
      <c r="H875" s="75"/>
      <c r="I875" s="75"/>
      <c r="J875" s="75"/>
      <c r="K875" s="76"/>
    </row>
    <row r="876" spans="2:11" ht="15">
      <c r="B876" s="75"/>
      <c r="C876" s="79"/>
      <c r="D876" s="93"/>
      <c r="E876" s="93"/>
      <c r="F876" s="93"/>
      <c r="G876" s="93"/>
      <c r="H876" s="75"/>
      <c r="I876" s="75"/>
      <c r="J876" s="75"/>
      <c r="K876" s="76"/>
    </row>
    <row r="877" spans="2:11" ht="15">
      <c r="B877" s="75"/>
      <c r="C877" s="79"/>
      <c r="D877" s="93"/>
      <c r="E877" s="93"/>
      <c r="F877" s="93"/>
      <c r="G877" s="93"/>
      <c r="H877" s="75"/>
      <c r="I877" s="75"/>
      <c r="J877" s="75"/>
      <c r="K877" s="76"/>
    </row>
    <row r="878" spans="2:11" ht="15">
      <c r="B878" s="75"/>
      <c r="C878" s="79"/>
      <c r="D878" s="93"/>
      <c r="E878" s="93"/>
      <c r="F878" s="93"/>
      <c r="G878" s="93"/>
      <c r="H878" s="75"/>
      <c r="I878" s="75"/>
      <c r="J878" s="75"/>
      <c r="K878" s="76"/>
    </row>
    <row r="879" spans="2:11" ht="15">
      <c r="B879" s="75"/>
      <c r="C879" s="79"/>
      <c r="D879" s="93"/>
      <c r="E879" s="93"/>
      <c r="F879" s="93"/>
      <c r="G879" s="93"/>
      <c r="H879" s="75"/>
      <c r="I879" s="75"/>
      <c r="J879" s="75"/>
      <c r="K879" s="76"/>
    </row>
    <row r="880" spans="2:11" ht="15">
      <c r="B880" s="75"/>
      <c r="C880" s="79"/>
      <c r="D880" s="93"/>
      <c r="E880" s="93"/>
      <c r="F880" s="93"/>
      <c r="G880" s="93"/>
      <c r="H880" s="75"/>
      <c r="I880" s="75"/>
      <c r="J880" s="75"/>
      <c r="K880" s="76"/>
    </row>
    <row r="881" spans="2:11" ht="15">
      <c r="B881" s="75"/>
      <c r="C881" s="79"/>
      <c r="D881" s="93"/>
      <c r="E881" s="93"/>
      <c r="F881" s="93"/>
      <c r="G881" s="93"/>
      <c r="H881" s="75"/>
      <c r="I881" s="75"/>
      <c r="J881" s="75"/>
      <c r="K881" s="76"/>
    </row>
    <row r="882" spans="2:11" ht="15">
      <c r="B882" s="75"/>
      <c r="C882" s="79"/>
      <c r="D882" s="93"/>
      <c r="E882" s="93"/>
      <c r="F882" s="93"/>
      <c r="G882" s="93"/>
      <c r="H882" s="75"/>
      <c r="I882" s="75"/>
      <c r="J882" s="75"/>
      <c r="K882" s="76"/>
    </row>
    <row r="883" spans="2:11" ht="15">
      <c r="B883" s="75"/>
      <c r="C883" s="79"/>
      <c r="D883" s="93"/>
      <c r="E883" s="93"/>
      <c r="F883" s="93"/>
      <c r="G883" s="93"/>
      <c r="H883" s="75"/>
      <c r="I883" s="75"/>
      <c r="J883" s="75"/>
      <c r="K883" s="76"/>
    </row>
    <row r="884" spans="2:11" ht="15">
      <c r="B884" s="75"/>
      <c r="C884" s="79"/>
      <c r="D884" s="93"/>
      <c r="E884" s="93"/>
      <c r="F884" s="93"/>
      <c r="G884" s="93"/>
      <c r="H884" s="75"/>
      <c r="I884" s="75"/>
      <c r="J884" s="75"/>
      <c r="K884" s="76"/>
    </row>
    <row r="885" spans="2:11" ht="15">
      <c r="B885" s="75"/>
      <c r="C885" s="79"/>
      <c r="D885" s="93"/>
      <c r="E885" s="93"/>
      <c r="F885" s="93"/>
      <c r="G885" s="93"/>
      <c r="H885" s="75"/>
      <c r="I885" s="75"/>
      <c r="J885" s="75"/>
      <c r="K885" s="76"/>
    </row>
    <row r="886" spans="2:11" ht="15">
      <c r="B886" s="75"/>
      <c r="C886" s="79"/>
      <c r="D886" s="93"/>
      <c r="E886" s="93"/>
      <c r="F886" s="93"/>
      <c r="G886" s="93"/>
      <c r="H886" s="75"/>
      <c r="I886" s="75"/>
      <c r="J886" s="75"/>
      <c r="K886" s="76"/>
    </row>
    <row r="887" spans="2:11" ht="15">
      <c r="B887" s="75"/>
      <c r="C887" s="79"/>
      <c r="D887" s="93"/>
      <c r="E887" s="93"/>
      <c r="F887" s="93"/>
      <c r="G887" s="93"/>
      <c r="H887" s="75"/>
      <c r="I887" s="75"/>
      <c r="J887" s="75"/>
      <c r="K887" s="76"/>
    </row>
    <row r="888" spans="2:11" ht="15">
      <c r="B888" s="75"/>
      <c r="C888" s="79"/>
      <c r="D888" s="93"/>
      <c r="E888" s="93"/>
      <c r="F888" s="93"/>
      <c r="G888" s="93"/>
      <c r="H888" s="75"/>
      <c r="I888" s="75"/>
      <c r="J888" s="75"/>
      <c r="K888" s="76"/>
    </row>
    <row r="889" spans="2:11" ht="15">
      <c r="B889" s="75"/>
      <c r="C889" s="79"/>
      <c r="D889" s="93"/>
      <c r="E889" s="93"/>
      <c r="F889" s="93"/>
      <c r="G889" s="93"/>
      <c r="H889" s="75"/>
      <c r="I889" s="75"/>
      <c r="J889" s="75"/>
      <c r="K889" s="76"/>
    </row>
    <row r="890" spans="2:11" ht="15">
      <c r="B890" s="75"/>
      <c r="C890" s="79"/>
      <c r="D890" s="93"/>
      <c r="E890" s="93"/>
      <c r="F890" s="93"/>
      <c r="G890" s="93"/>
      <c r="H890" s="75"/>
      <c r="I890" s="75"/>
      <c r="J890" s="75"/>
      <c r="K890" s="76"/>
    </row>
    <row r="891" spans="2:11" ht="15">
      <c r="B891" s="75"/>
      <c r="C891" s="79"/>
      <c r="D891" s="93"/>
      <c r="E891" s="93"/>
      <c r="F891" s="93"/>
      <c r="G891" s="93"/>
      <c r="H891" s="75"/>
      <c r="I891" s="75"/>
      <c r="J891" s="75"/>
      <c r="K891" s="76"/>
    </row>
    <row r="892" spans="2:11" ht="15">
      <c r="B892" s="75"/>
      <c r="C892" s="79"/>
      <c r="D892" s="93"/>
      <c r="E892" s="93"/>
      <c r="F892" s="93"/>
      <c r="G892" s="93"/>
      <c r="H892" s="75"/>
      <c r="I892" s="75"/>
      <c r="J892" s="75"/>
      <c r="K892" s="76"/>
    </row>
    <row r="893" spans="2:11" ht="15">
      <c r="B893" s="75"/>
      <c r="C893" s="79"/>
      <c r="D893" s="93"/>
      <c r="E893" s="93"/>
      <c r="F893" s="93"/>
      <c r="G893" s="93"/>
      <c r="H893" s="75"/>
      <c r="I893" s="75"/>
      <c r="J893" s="75"/>
      <c r="K893" s="76"/>
    </row>
    <row r="894" spans="2:11" ht="15">
      <c r="B894" s="75"/>
      <c r="C894" s="79"/>
      <c r="D894" s="93"/>
      <c r="E894" s="93"/>
      <c r="F894" s="93"/>
      <c r="G894" s="93"/>
      <c r="H894" s="75"/>
      <c r="I894" s="75"/>
      <c r="J894" s="75"/>
      <c r="K894" s="76"/>
    </row>
    <row r="895" spans="2:11" ht="15">
      <c r="B895" s="75"/>
      <c r="C895" s="79"/>
      <c r="D895" s="93"/>
      <c r="E895" s="93"/>
      <c r="F895" s="93"/>
      <c r="G895" s="93"/>
      <c r="H895" s="75"/>
      <c r="I895" s="75"/>
      <c r="J895" s="75"/>
      <c r="K895" s="76"/>
    </row>
    <row r="896" spans="2:11" ht="15">
      <c r="B896" s="75"/>
      <c r="C896" s="79"/>
      <c r="D896" s="93"/>
      <c r="E896" s="93"/>
      <c r="F896" s="93"/>
      <c r="G896" s="93"/>
      <c r="H896" s="75"/>
      <c r="I896" s="75"/>
      <c r="J896" s="75"/>
      <c r="K896" s="76"/>
    </row>
    <row r="897" spans="2:11" ht="15">
      <c r="B897" s="75"/>
      <c r="C897" s="79"/>
      <c r="D897" s="93"/>
      <c r="E897" s="93"/>
      <c r="F897" s="93"/>
      <c r="G897" s="93"/>
      <c r="H897" s="75"/>
      <c r="I897" s="75"/>
      <c r="J897" s="75"/>
      <c r="K897" s="76"/>
    </row>
    <row r="898" spans="2:11" ht="15">
      <c r="B898" s="75"/>
      <c r="C898" s="79"/>
      <c r="D898" s="93"/>
      <c r="E898" s="93"/>
      <c r="F898" s="93"/>
      <c r="G898" s="93"/>
      <c r="H898" s="75"/>
      <c r="I898" s="75"/>
      <c r="J898" s="75"/>
      <c r="K898" s="76"/>
    </row>
    <row r="899" spans="2:11" ht="15">
      <c r="B899" s="75"/>
      <c r="C899" s="79"/>
      <c r="D899" s="93"/>
      <c r="E899" s="93"/>
      <c r="F899" s="93"/>
      <c r="G899" s="93"/>
      <c r="H899" s="75"/>
      <c r="I899" s="75"/>
      <c r="J899" s="75"/>
      <c r="K899" s="76"/>
    </row>
    <row r="900" spans="2:11" ht="15">
      <c r="B900" s="75"/>
      <c r="C900" s="79"/>
      <c r="D900" s="93"/>
      <c r="E900" s="93"/>
      <c r="F900" s="93"/>
      <c r="G900" s="93"/>
      <c r="H900" s="75"/>
      <c r="I900" s="75"/>
      <c r="J900" s="75"/>
      <c r="K900" s="76"/>
    </row>
    <row r="901" spans="2:11" ht="15">
      <c r="B901" s="75"/>
      <c r="C901" s="79"/>
      <c r="D901" s="93"/>
      <c r="E901" s="93"/>
      <c r="F901" s="93"/>
      <c r="G901" s="93"/>
      <c r="H901" s="75"/>
      <c r="I901" s="75"/>
      <c r="J901" s="75"/>
      <c r="K901" s="76"/>
    </row>
    <row r="902" spans="2:11" ht="15">
      <c r="B902" s="75"/>
      <c r="C902" s="79"/>
      <c r="D902" s="93"/>
      <c r="E902" s="93"/>
      <c r="F902" s="93"/>
      <c r="G902" s="93"/>
      <c r="H902" s="75"/>
      <c r="I902" s="75"/>
      <c r="J902" s="75"/>
      <c r="K902" s="76"/>
    </row>
    <row r="903" spans="2:11" ht="15">
      <c r="B903" s="75"/>
      <c r="C903" s="79"/>
      <c r="D903" s="93"/>
      <c r="E903" s="93"/>
      <c r="F903" s="93"/>
      <c r="G903" s="93"/>
      <c r="H903" s="75"/>
      <c r="I903" s="75"/>
      <c r="J903" s="75"/>
      <c r="K903" s="76"/>
    </row>
    <row r="904" spans="2:11" ht="15">
      <c r="B904" s="75"/>
      <c r="C904" s="79"/>
      <c r="D904" s="93"/>
      <c r="E904" s="93"/>
      <c r="F904" s="93"/>
      <c r="G904" s="93"/>
      <c r="H904" s="75"/>
      <c r="I904" s="75"/>
      <c r="J904" s="75"/>
      <c r="K904" s="76"/>
    </row>
    <row r="905" spans="2:11" ht="15">
      <c r="B905" s="75"/>
      <c r="C905" s="79"/>
      <c r="D905" s="93"/>
      <c r="E905" s="93"/>
      <c r="F905" s="93"/>
      <c r="G905" s="93"/>
      <c r="H905" s="75"/>
      <c r="I905" s="75"/>
      <c r="J905" s="75"/>
      <c r="K905" s="76"/>
    </row>
    <row r="906" spans="2:11" ht="15">
      <c r="B906" s="75"/>
      <c r="C906" s="79"/>
      <c r="D906" s="93"/>
      <c r="E906" s="93"/>
      <c r="F906" s="93"/>
      <c r="G906" s="93"/>
      <c r="H906" s="75"/>
      <c r="I906" s="75"/>
      <c r="J906" s="75"/>
      <c r="K906" s="76"/>
    </row>
    <row r="907" spans="2:11" ht="15">
      <c r="B907" s="75"/>
      <c r="C907" s="79"/>
      <c r="D907" s="93"/>
      <c r="E907" s="93"/>
      <c r="F907" s="93"/>
      <c r="G907" s="93"/>
      <c r="H907" s="75"/>
      <c r="I907" s="75"/>
      <c r="J907" s="75"/>
      <c r="K907" s="76"/>
    </row>
    <row r="908" spans="2:11" ht="15">
      <c r="B908" s="75"/>
      <c r="C908" s="79"/>
      <c r="D908" s="93"/>
      <c r="E908" s="93"/>
      <c r="F908" s="93"/>
      <c r="G908" s="93"/>
      <c r="H908" s="75"/>
      <c r="I908" s="75"/>
      <c r="J908" s="75"/>
      <c r="K908" s="76"/>
    </row>
    <row r="909" spans="2:11" ht="15">
      <c r="B909" s="75"/>
      <c r="C909" s="79"/>
      <c r="D909" s="93"/>
      <c r="E909" s="93"/>
      <c r="F909" s="93"/>
      <c r="G909" s="93"/>
      <c r="H909" s="75"/>
      <c r="I909" s="75"/>
      <c r="J909" s="75"/>
      <c r="K909" s="76"/>
    </row>
    <row r="910" spans="2:11" ht="15">
      <c r="B910" s="75"/>
      <c r="C910" s="79"/>
      <c r="D910" s="93"/>
      <c r="E910" s="93"/>
      <c r="F910" s="93"/>
      <c r="G910" s="93"/>
      <c r="H910" s="75"/>
      <c r="I910" s="75"/>
      <c r="J910" s="75"/>
      <c r="K910" s="76"/>
    </row>
    <row r="911" spans="2:11" ht="15">
      <c r="B911" s="75"/>
      <c r="C911" s="79"/>
      <c r="D911" s="93"/>
      <c r="E911" s="93"/>
      <c r="F911" s="93"/>
      <c r="G911" s="93"/>
      <c r="H911" s="75"/>
      <c r="I911" s="75"/>
      <c r="J911" s="75"/>
      <c r="K911" s="76"/>
    </row>
    <row r="912" spans="2:11" ht="15">
      <c r="B912" s="75"/>
      <c r="C912" s="79"/>
      <c r="D912" s="93"/>
      <c r="E912" s="93"/>
      <c r="F912" s="93"/>
      <c r="G912" s="93"/>
      <c r="H912" s="75"/>
      <c r="I912" s="75"/>
      <c r="J912" s="75"/>
      <c r="K912" s="76"/>
    </row>
    <row r="913" spans="2:11" ht="15">
      <c r="B913" s="75"/>
      <c r="C913" s="79"/>
      <c r="D913" s="93"/>
      <c r="E913" s="93"/>
      <c r="F913" s="93"/>
      <c r="G913" s="93"/>
      <c r="H913" s="75"/>
      <c r="I913" s="75"/>
      <c r="J913" s="75"/>
      <c r="K913" s="76"/>
    </row>
    <row r="914" spans="2:11" ht="15">
      <c r="B914" s="75"/>
      <c r="C914" s="79"/>
      <c r="D914" s="93"/>
      <c r="E914" s="93"/>
      <c r="F914" s="93"/>
      <c r="G914" s="93"/>
      <c r="H914" s="75"/>
      <c r="I914" s="75"/>
      <c r="J914" s="75"/>
      <c r="K914" s="76"/>
    </row>
    <row r="915" spans="2:11" ht="15">
      <c r="B915" s="75"/>
      <c r="C915" s="79"/>
      <c r="D915" s="93"/>
      <c r="E915" s="93"/>
      <c r="F915" s="93"/>
      <c r="G915" s="93"/>
      <c r="H915" s="75"/>
      <c r="I915" s="75"/>
      <c r="J915" s="75"/>
      <c r="K915" s="76"/>
    </row>
    <row r="916" spans="2:11" ht="15">
      <c r="B916" s="75"/>
      <c r="C916" s="79"/>
      <c r="D916" s="93"/>
      <c r="E916" s="93"/>
      <c r="F916" s="93"/>
      <c r="G916" s="93"/>
      <c r="H916" s="75"/>
      <c r="I916" s="75"/>
      <c r="J916" s="75"/>
      <c r="K916" s="76"/>
    </row>
    <row r="917" spans="2:11" ht="15">
      <c r="B917" s="75"/>
      <c r="C917" s="79"/>
      <c r="D917" s="93"/>
      <c r="E917" s="93"/>
      <c r="F917" s="93"/>
      <c r="G917" s="93"/>
      <c r="H917" s="75"/>
      <c r="I917" s="75"/>
      <c r="J917" s="75"/>
      <c r="K917" s="76"/>
    </row>
    <row r="918" spans="2:11" ht="15">
      <c r="B918" s="75"/>
      <c r="C918" s="79"/>
      <c r="D918" s="93"/>
      <c r="E918" s="93"/>
      <c r="F918" s="93"/>
      <c r="G918" s="93"/>
      <c r="H918" s="75"/>
      <c r="I918" s="75"/>
      <c r="J918" s="75"/>
      <c r="K918" s="76"/>
    </row>
    <row r="919" spans="2:11" ht="15">
      <c r="B919" s="75"/>
      <c r="C919" s="79"/>
      <c r="D919" s="93"/>
      <c r="E919" s="93"/>
      <c r="F919" s="93"/>
      <c r="G919" s="93"/>
      <c r="H919" s="75"/>
      <c r="I919" s="75"/>
      <c r="J919" s="75"/>
      <c r="K919" s="76"/>
    </row>
    <row r="920" spans="2:11" ht="15">
      <c r="B920" s="75"/>
      <c r="C920" s="79"/>
      <c r="D920" s="93"/>
      <c r="E920" s="93"/>
      <c r="F920" s="93"/>
      <c r="G920" s="93"/>
      <c r="H920" s="75"/>
      <c r="I920" s="75"/>
      <c r="J920" s="75"/>
      <c r="K920" s="76"/>
    </row>
    <row r="921" spans="2:11" ht="15">
      <c r="B921" s="75"/>
      <c r="C921" s="79"/>
      <c r="D921" s="93"/>
      <c r="E921" s="93"/>
      <c r="F921" s="93"/>
      <c r="G921" s="93"/>
      <c r="H921" s="75"/>
      <c r="I921" s="75"/>
      <c r="J921" s="75"/>
      <c r="K921" s="76"/>
    </row>
    <row r="922" spans="2:11" ht="15">
      <c r="B922" s="75"/>
      <c r="C922" s="79"/>
      <c r="D922" s="93"/>
      <c r="E922" s="93"/>
      <c r="F922" s="93"/>
      <c r="G922" s="93"/>
      <c r="H922" s="75"/>
      <c r="I922" s="75"/>
      <c r="J922" s="75"/>
      <c r="K922" s="76"/>
    </row>
    <row r="923" spans="2:11" ht="15">
      <c r="B923" s="75"/>
      <c r="C923" s="79"/>
      <c r="D923" s="93"/>
      <c r="E923" s="93"/>
      <c r="F923" s="93"/>
      <c r="G923" s="93"/>
      <c r="H923" s="75"/>
      <c r="I923" s="75"/>
      <c r="J923" s="75"/>
      <c r="K923" s="76"/>
    </row>
    <row r="924" spans="2:11" ht="15">
      <c r="B924" s="75"/>
      <c r="C924" s="79"/>
      <c r="D924" s="93"/>
      <c r="E924" s="93"/>
      <c r="F924" s="93"/>
      <c r="G924" s="93"/>
      <c r="H924" s="75"/>
      <c r="I924" s="75"/>
      <c r="J924" s="75"/>
      <c r="K924" s="76"/>
    </row>
    <row r="925" spans="2:11" ht="15">
      <c r="B925" s="75"/>
      <c r="C925" s="79"/>
      <c r="D925" s="93"/>
      <c r="E925" s="93"/>
      <c r="F925" s="93"/>
      <c r="G925" s="93"/>
      <c r="H925" s="75"/>
      <c r="I925" s="75"/>
      <c r="J925" s="75"/>
      <c r="K925" s="76"/>
    </row>
    <row r="926" spans="2:11" ht="15">
      <c r="B926" s="75"/>
      <c r="C926" s="79"/>
      <c r="D926" s="93"/>
      <c r="E926" s="93"/>
      <c r="F926" s="93"/>
      <c r="G926" s="93"/>
      <c r="H926" s="75"/>
      <c r="I926" s="75"/>
      <c r="J926" s="75"/>
      <c r="K926" s="76"/>
    </row>
    <row r="927" spans="2:11" ht="15">
      <c r="B927" s="75"/>
      <c r="C927" s="79"/>
      <c r="D927" s="93"/>
      <c r="E927" s="93"/>
      <c r="F927" s="93"/>
      <c r="G927" s="93"/>
      <c r="H927" s="75"/>
      <c r="I927" s="75"/>
      <c r="J927" s="75"/>
      <c r="K927" s="76"/>
    </row>
    <row r="928" spans="2:11" ht="15">
      <c r="B928" s="75"/>
      <c r="C928" s="79"/>
      <c r="D928" s="93"/>
      <c r="E928" s="93"/>
      <c r="F928" s="93"/>
      <c r="G928" s="93"/>
      <c r="H928" s="75"/>
      <c r="I928" s="75"/>
      <c r="J928" s="75"/>
      <c r="K928" s="76"/>
    </row>
    <row r="929" spans="2:11" ht="15">
      <c r="B929" s="75"/>
      <c r="C929" s="79"/>
      <c r="D929" s="93"/>
      <c r="E929" s="93"/>
      <c r="F929" s="93"/>
      <c r="G929" s="93"/>
      <c r="H929" s="75"/>
      <c r="I929" s="75"/>
      <c r="J929" s="75"/>
      <c r="K929" s="76"/>
    </row>
    <row r="930" spans="2:11" ht="15">
      <c r="B930" s="75"/>
      <c r="C930" s="79"/>
      <c r="D930" s="93"/>
      <c r="E930" s="93"/>
      <c r="F930" s="93"/>
      <c r="G930" s="93"/>
      <c r="H930" s="75"/>
      <c r="I930" s="75"/>
      <c r="J930" s="75"/>
      <c r="K930" s="76"/>
    </row>
    <row r="931" spans="2:11" ht="15">
      <c r="B931" s="75"/>
      <c r="C931" s="79"/>
      <c r="D931" s="93"/>
      <c r="E931" s="93"/>
      <c r="F931" s="93"/>
      <c r="G931" s="93"/>
      <c r="H931" s="75"/>
      <c r="I931" s="75"/>
      <c r="J931" s="75"/>
      <c r="K931" s="76"/>
    </row>
    <row r="932" spans="2:11" ht="15">
      <c r="B932" s="75"/>
      <c r="C932" s="79"/>
      <c r="D932" s="93"/>
      <c r="E932" s="93"/>
      <c r="F932" s="93"/>
      <c r="G932" s="93"/>
      <c r="H932" s="75"/>
      <c r="I932" s="75"/>
      <c r="J932" s="75"/>
      <c r="K932" s="76"/>
    </row>
    <row r="933" spans="2:11" ht="15">
      <c r="B933" s="75"/>
      <c r="C933" s="79"/>
      <c r="D933" s="93"/>
      <c r="E933" s="93"/>
      <c r="F933" s="93"/>
      <c r="G933" s="93"/>
      <c r="H933" s="75"/>
      <c r="I933" s="75"/>
      <c r="J933" s="75"/>
      <c r="K933" s="76"/>
    </row>
    <row r="934" spans="2:11" ht="15">
      <c r="B934" s="75"/>
      <c r="C934" s="79"/>
      <c r="D934" s="93"/>
      <c r="E934" s="93"/>
      <c r="F934" s="93"/>
      <c r="G934" s="93"/>
      <c r="H934" s="75"/>
      <c r="I934" s="75"/>
      <c r="J934" s="75"/>
      <c r="K934" s="76"/>
    </row>
    <row r="935" spans="2:11" ht="15">
      <c r="B935" s="75"/>
      <c r="C935" s="79"/>
      <c r="D935" s="93"/>
      <c r="E935" s="93"/>
      <c r="F935" s="93"/>
      <c r="G935" s="93"/>
      <c r="H935" s="75"/>
      <c r="I935" s="75"/>
      <c r="J935" s="75"/>
      <c r="K935" s="76"/>
    </row>
    <row r="936" spans="2:11" ht="15">
      <c r="B936" s="75"/>
      <c r="C936" s="79"/>
      <c r="D936" s="93"/>
      <c r="E936" s="93"/>
      <c r="F936" s="93"/>
      <c r="G936" s="93"/>
      <c r="H936" s="75"/>
      <c r="I936" s="75"/>
      <c r="J936" s="75"/>
      <c r="K936" s="76"/>
    </row>
    <row r="937" spans="2:11" ht="15">
      <c r="B937" s="75"/>
      <c r="C937" s="79"/>
      <c r="D937" s="93"/>
      <c r="E937" s="93"/>
      <c r="F937" s="93"/>
      <c r="G937" s="93"/>
      <c r="H937" s="75"/>
      <c r="I937" s="75"/>
      <c r="J937" s="75"/>
      <c r="K937" s="76"/>
    </row>
    <row r="938" spans="2:11" ht="15">
      <c r="B938" s="75"/>
      <c r="C938" s="79"/>
      <c r="D938" s="93"/>
      <c r="E938" s="93"/>
      <c r="F938" s="93"/>
      <c r="G938" s="93"/>
      <c r="H938" s="75"/>
      <c r="I938" s="75"/>
      <c r="J938" s="75"/>
      <c r="K938" s="76"/>
    </row>
    <row r="939" spans="2:11" ht="15">
      <c r="B939" s="75"/>
      <c r="C939" s="79"/>
      <c r="D939" s="93"/>
      <c r="E939" s="93"/>
      <c r="F939" s="93"/>
      <c r="G939" s="93"/>
      <c r="H939" s="75"/>
      <c r="I939" s="75"/>
      <c r="J939" s="75"/>
      <c r="K939" s="76"/>
    </row>
    <row r="940" spans="2:11" ht="15">
      <c r="B940" s="75"/>
      <c r="C940" s="79"/>
      <c r="D940" s="93"/>
      <c r="E940" s="93"/>
      <c r="F940" s="93"/>
      <c r="G940" s="93"/>
      <c r="H940" s="75"/>
      <c r="I940" s="75"/>
      <c r="J940" s="75"/>
      <c r="K940" s="76"/>
    </row>
    <row r="941" spans="2:11" ht="15">
      <c r="B941" s="75"/>
      <c r="C941" s="79"/>
      <c r="D941" s="93"/>
      <c r="E941" s="93"/>
      <c r="F941" s="93"/>
      <c r="G941" s="93"/>
      <c r="H941" s="75"/>
      <c r="I941" s="75"/>
      <c r="J941" s="75"/>
      <c r="K941" s="76"/>
    </row>
    <row r="942" spans="2:11" ht="15">
      <c r="B942" s="75"/>
      <c r="C942" s="79"/>
      <c r="D942" s="93"/>
      <c r="E942" s="93"/>
      <c r="F942" s="93"/>
      <c r="G942" s="93"/>
      <c r="H942" s="75"/>
      <c r="I942" s="75"/>
      <c r="J942" s="75"/>
      <c r="K942" s="76"/>
    </row>
    <row r="943" spans="2:11" ht="15">
      <c r="B943" s="75"/>
      <c r="C943" s="79"/>
      <c r="D943" s="93"/>
      <c r="E943" s="93"/>
      <c r="F943" s="93"/>
      <c r="G943" s="93"/>
      <c r="H943" s="75"/>
      <c r="I943" s="75"/>
      <c r="J943" s="75"/>
      <c r="K943" s="76"/>
    </row>
    <row r="944" spans="2:11" ht="15">
      <c r="B944" s="75"/>
      <c r="C944" s="79"/>
      <c r="D944" s="93"/>
      <c r="E944" s="93"/>
      <c r="F944" s="93"/>
      <c r="G944" s="93"/>
      <c r="H944" s="75"/>
      <c r="I944" s="75"/>
      <c r="J944" s="75"/>
      <c r="K944" s="76"/>
    </row>
    <row r="945" spans="2:11" ht="15">
      <c r="B945" s="75"/>
      <c r="C945" s="79"/>
      <c r="D945" s="93"/>
      <c r="E945" s="93"/>
      <c r="F945" s="93"/>
      <c r="G945" s="93"/>
      <c r="H945" s="75"/>
      <c r="I945" s="75"/>
      <c r="J945" s="75"/>
      <c r="K945" s="76"/>
    </row>
    <row r="946" spans="2:11" ht="15">
      <c r="B946" s="75"/>
      <c r="C946" s="79"/>
      <c r="D946" s="93"/>
      <c r="E946" s="93"/>
      <c r="F946" s="93"/>
      <c r="G946" s="93"/>
      <c r="H946" s="75"/>
      <c r="I946" s="75"/>
      <c r="J946" s="75"/>
      <c r="K946" s="76"/>
    </row>
    <row r="947" spans="2:11" ht="15">
      <c r="B947" s="75"/>
      <c r="C947" s="79"/>
      <c r="D947" s="93"/>
      <c r="E947" s="93"/>
      <c r="F947" s="93"/>
      <c r="G947" s="93"/>
      <c r="H947" s="75"/>
      <c r="I947" s="75"/>
      <c r="J947" s="75"/>
      <c r="K947" s="76"/>
    </row>
    <row r="948" spans="2:11" ht="15">
      <c r="B948" s="75"/>
      <c r="C948" s="79"/>
      <c r="D948" s="93"/>
      <c r="E948" s="93"/>
      <c r="F948" s="93"/>
      <c r="G948" s="93"/>
      <c r="H948" s="75"/>
      <c r="I948" s="75"/>
      <c r="J948" s="75"/>
      <c r="K948" s="76"/>
    </row>
    <row r="949" spans="2:11" ht="15">
      <c r="B949" s="75"/>
      <c r="C949" s="79"/>
      <c r="D949" s="93"/>
      <c r="E949" s="93"/>
      <c r="F949" s="93"/>
      <c r="G949" s="93"/>
      <c r="H949" s="75"/>
      <c r="I949" s="75"/>
      <c r="J949" s="75"/>
      <c r="K949" s="76"/>
    </row>
    <row r="950" spans="2:11" ht="15">
      <c r="B950" s="75"/>
      <c r="C950" s="79"/>
      <c r="D950" s="93"/>
      <c r="E950" s="93"/>
      <c r="F950" s="93"/>
      <c r="G950" s="93"/>
      <c r="H950" s="75"/>
      <c r="I950" s="75"/>
      <c r="J950" s="75"/>
      <c r="K950" s="76"/>
    </row>
    <row r="951" spans="2:11" ht="15">
      <c r="B951" s="75"/>
      <c r="C951" s="79"/>
      <c r="D951" s="93"/>
      <c r="E951" s="93"/>
      <c r="F951" s="93"/>
      <c r="G951" s="93"/>
      <c r="H951" s="75"/>
      <c r="I951" s="75"/>
      <c r="J951" s="75"/>
      <c r="K951" s="76"/>
    </row>
    <row r="952" spans="2:11" ht="15">
      <c r="B952" s="75"/>
      <c r="C952" s="79"/>
      <c r="D952" s="93"/>
      <c r="E952" s="93"/>
      <c r="F952" s="93"/>
      <c r="G952" s="93"/>
      <c r="H952" s="75"/>
      <c r="I952" s="75"/>
      <c r="J952" s="75"/>
      <c r="K952" s="76"/>
    </row>
    <row r="953" spans="2:11" ht="15">
      <c r="B953" s="75"/>
      <c r="C953" s="79"/>
      <c r="D953" s="93"/>
      <c r="E953" s="93"/>
      <c r="F953" s="93"/>
      <c r="G953" s="93"/>
      <c r="H953" s="75"/>
      <c r="I953" s="75"/>
      <c r="J953" s="75"/>
      <c r="K953" s="76"/>
    </row>
    <row r="954" spans="2:11" ht="15">
      <c r="B954" s="75"/>
      <c r="C954" s="79"/>
      <c r="D954" s="93"/>
      <c r="E954" s="93"/>
      <c r="F954" s="93"/>
      <c r="G954" s="93"/>
      <c r="H954" s="75"/>
      <c r="I954" s="75"/>
      <c r="J954" s="75"/>
      <c r="K954" s="76"/>
    </row>
    <row r="955" spans="2:11" ht="15">
      <c r="B955" s="75"/>
      <c r="C955" s="79"/>
      <c r="D955" s="93"/>
      <c r="E955" s="93"/>
      <c r="F955" s="93"/>
      <c r="G955" s="93"/>
      <c r="H955" s="75"/>
      <c r="I955" s="75"/>
      <c r="J955" s="75"/>
      <c r="K955" s="76"/>
    </row>
    <row r="956" spans="2:11" ht="15">
      <c r="B956" s="75"/>
      <c r="C956" s="79"/>
      <c r="D956" s="93"/>
      <c r="E956" s="93"/>
      <c r="F956" s="93"/>
      <c r="G956" s="93"/>
      <c r="H956" s="75"/>
      <c r="I956" s="75"/>
      <c r="J956" s="75"/>
      <c r="K956" s="76"/>
    </row>
    <row r="957" spans="2:11" ht="15">
      <c r="B957" s="75"/>
      <c r="C957" s="79"/>
      <c r="D957" s="93"/>
      <c r="E957" s="93"/>
      <c r="F957" s="93"/>
      <c r="G957" s="93"/>
      <c r="H957" s="75"/>
      <c r="I957" s="75"/>
      <c r="J957" s="75"/>
      <c r="K957" s="76"/>
    </row>
    <row r="958" spans="2:11" ht="15">
      <c r="B958" s="75"/>
      <c r="C958" s="79"/>
      <c r="D958" s="93"/>
      <c r="E958" s="93"/>
      <c r="F958" s="93"/>
      <c r="G958" s="93"/>
      <c r="H958" s="75"/>
      <c r="I958" s="75"/>
      <c r="J958" s="75"/>
      <c r="K958" s="76"/>
    </row>
    <row r="959" spans="2:11" ht="15">
      <c r="B959" s="75"/>
      <c r="C959" s="79"/>
      <c r="D959" s="93"/>
      <c r="E959" s="93"/>
      <c r="F959" s="93"/>
      <c r="G959" s="93"/>
      <c r="H959" s="75"/>
      <c r="I959" s="75"/>
      <c r="J959" s="75"/>
      <c r="K959" s="76"/>
    </row>
    <row r="960" spans="2:11" ht="15">
      <c r="B960" s="75"/>
      <c r="C960" s="79"/>
      <c r="D960" s="93"/>
      <c r="E960" s="93"/>
      <c r="F960" s="93"/>
      <c r="G960" s="93"/>
      <c r="H960" s="75"/>
      <c r="I960" s="75"/>
      <c r="J960" s="75"/>
      <c r="K960" s="76"/>
    </row>
    <row r="961" spans="2:11" ht="15">
      <c r="B961" s="75"/>
      <c r="C961" s="79"/>
      <c r="D961" s="93"/>
      <c r="E961" s="93"/>
      <c r="F961" s="93"/>
      <c r="G961" s="93"/>
      <c r="H961" s="75"/>
      <c r="I961" s="75"/>
      <c r="J961" s="75"/>
      <c r="K961" s="76"/>
    </row>
    <row r="962" spans="2:11" ht="15">
      <c r="B962" s="75"/>
      <c r="C962" s="79"/>
      <c r="D962" s="93"/>
      <c r="E962" s="93"/>
      <c r="F962" s="93"/>
      <c r="G962" s="93"/>
      <c r="H962" s="75"/>
      <c r="I962" s="75"/>
      <c r="J962" s="75"/>
      <c r="K962" s="76"/>
    </row>
    <row r="963" spans="2:11" ht="15">
      <c r="B963" s="75"/>
      <c r="C963" s="79"/>
      <c r="D963" s="93"/>
      <c r="E963" s="93"/>
      <c r="F963" s="93"/>
      <c r="G963" s="93"/>
      <c r="H963" s="75"/>
      <c r="I963" s="75"/>
      <c r="J963" s="75"/>
      <c r="K963" s="76"/>
    </row>
    <row r="964" spans="2:11" ht="15">
      <c r="B964" s="75"/>
      <c r="C964" s="79"/>
      <c r="D964" s="93"/>
      <c r="E964" s="93"/>
      <c r="F964" s="93"/>
      <c r="G964" s="93"/>
      <c r="H964" s="75"/>
      <c r="I964" s="75"/>
      <c r="J964" s="75"/>
      <c r="K964" s="76"/>
    </row>
    <row r="965" spans="2:11" ht="15">
      <c r="B965" s="75"/>
      <c r="C965" s="79"/>
      <c r="D965" s="93"/>
      <c r="E965" s="93"/>
      <c r="F965" s="93"/>
      <c r="G965" s="93"/>
      <c r="H965" s="75"/>
      <c r="I965" s="75"/>
      <c r="J965" s="75"/>
      <c r="K965" s="76"/>
    </row>
    <row r="966" spans="2:11" ht="15">
      <c r="B966" s="75"/>
      <c r="C966" s="79"/>
      <c r="D966" s="93"/>
      <c r="E966" s="93"/>
      <c r="F966" s="93"/>
      <c r="G966" s="93"/>
      <c r="H966" s="75"/>
      <c r="I966" s="75"/>
      <c r="J966" s="75"/>
      <c r="K966" s="76"/>
    </row>
    <row r="967" spans="2:11" ht="15">
      <c r="B967" s="75"/>
      <c r="C967" s="79"/>
      <c r="D967" s="93"/>
      <c r="E967" s="93"/>
      <c r="F967" s="93"/>
      <c r="G967" s="93"/>
      <c r="H967" s="75"/>
      <c r="I967" s="75"/>
      <c r="J967" s="75"/>
      <c r="K967" s="76"/>
    </row>
    <row r="968" spans="2:11" ht="15">
      <c r="B968" s="75"/>
      <c r="C968" s="79"/>
      <c r="D968" s="93"/>
      <c r="E968" s="93"/>
      <c r="F968" s="93"/>
      <c r="G968" s="93"/>
      <c r="H968" s="75"/>
      <c r="I968" s="75"/>
      <c r="J968" s="75"/>
      <c r="K968" s="76"/>
    </row>
    <row r="969" spans="2:11" ht="15">
      <c r="B969" s="75"/>
      <c r="C969" s="79"/>
      <c r="D969" s="93"/>
      <c r="E969" s="93"/>
      <c r="F969" s="93"/>
      <c r="G969" s="93"/>
      <c r="H969" s="75"/>
      <c r="I969" s="75"/>
      <c r="J969" s="75"/>
      <c r="K969" s="76"/>
    </row>
    <row r="970" spans="2:11" ht="15">
      <c r="B970" s="75"/>
      <c r="C970" s="79"/>
      <c r="D970" s="93"/>
      <c r="E970" s="93"/>
      <c r="F970" s="93"/>
      <c r="G970" s="93"/>
      <c r="H970" s="75"/>
      <c r="I970" s="75"/>
      <c r="J970" s="75"/>
      <c r="K970" s="76"/>
    </row>
    <row r="971" spans="2:11" ht="15">
      <c r="B971" s="75"/>
      <c r="C971" s="79"/>
      <c r="D971" s="93"/>
      <c r="E971" s="93"/>
      <c r="F971" s="93"/>
      <c r="G971" s="93"/>
      <c r="H971" s="75"/>
      <c r="I971" s="75"/>
      <c r="J971" s="75"/>
      <c r="K971" s="76"/>
    </row>
    <row r="972" spans="2:11" ht="15">
      <c r="B972" s="75"/>
      <c r="C972" s="79"/>
      <c r="D972" s="93"/>
      <c r="E972" s="93"/>
      <c r="F972" s="93"/>
      <c r="G972" s="93"/>
      <c r="H972" s="75"/>
      <c r="I972" s="75"/>
      <c r="J972" s="75"/>
      <c r="K972" s="76"/>
    </row>
    <row r="973" spans="2:11" ht="15">
      <c r="B973" s="75"/>
      <c r="C973" s="79"/>
      <c r="D973" s="93"/>
      <c r="E973" s="93"/>
      <c r="F973" s="93"/>
      <c r="G973" s="93"/>
      <c r="H973" s="75"/>
      <c r="I973" s="75"/>
      <c r="J973" s="75"/>
      <c r="K973" s="76"/>
    </row>
    <row r="974" spans="2:11" ht="15">
      <c r="B974" s="75"/>
      <c r="C974" s="79"/>
      <c r="D974" s="93"/>
      <c r="E974" s="93"/>
      <c r="F974" s="93"/>
      <c r="G974" s="93"/>
      <c r="H974" s="75"/>
      <c r="I974" s="75"/>
      <c r="J974" s="75"/>
      <c r="K974" s="76"/>
    </row>
    <row r="975" spans="2:11" ht="15">
      <c r="B975" s="75"/>
      <c r="C975" s="79"/>
      <c r="D975" s="93"/>
      <c r="E975" s="93"/>
      <c r="F975" s="93"/>
      <c r="G975" s="93"/>
      <c r="H975" s="75"/>
      <c r="I975" s="75"/>
      <c r="J975" s="75"/>
      <c r="K975" s="76"/>
    </row>
    <row r="976" spans="2:11" ht="15">
      <c r="B976" s="75"/>
      <c r="C976" s="79"/>
      <c r="D976" s="93"/>
      <c r="E976" s="93"/>
      <c r="F976" s="93"/>
      <c r="G976" s="93"/>
      <c r="H976" s="75"/>
      <c r="I976" s="75"/>
      <c r="J976" s="75"/>
      <c r="K976" s="76"/>
    </row>
    <row r="977" spans="2:11" ht="15">
      <c r="B977" s="75"/>
      <c r="C977" s="79"/>
      <c r="D977" s="93"/>
      <c r="E977" s="93"/>
      <c r="F977" s="93"/>
      <c r="G977" s="93"/>
      <c r="H977" s="75"/>
      <c r="I977" s="75"/>
      <c r="J977" s="75"/>
      <c r="K977" s="76"/>
    </row>
    <row r="978" spans="2:11" ht="15">
      <c r="B978" s="75"/>
      <c r="C978" s="79"/>
      <c r="D978" s="93"/>
      <c r="E978" s="93"/>
      <c r="F978" s="93"/>
      <c r="G978" s="93"/>
      <c r="H978" s="75"/>
      <c r="I978" s="75"/>
      <c r="J978" s="75"/>
      <c r="K978" s="76"/>
    </row>
    <row r="979" spans="2:11" ht="15">
      <c r="B979" s="75"/>
      <c r="C979" s="79"/>
      <c r="D979" s="93"/>
      <c r="E979" s="93"/>
      <c r="F979" s="93"/>
      <c r="G979" s="93"/>
      <c r="H979" s="75"/>
      <c r="I979" s="75"/>
      <c r="J979" s="75"/>
      <c r="K979" s="76"/>
    </row>
    <row r="980" spans="2:11" ht="15">
      <c r="B980" s="75"/>
      <c r="C980" s="79"/>
      <c r="D980" s="93"/>
      <c r="E980" s="93"/>
      <c r="F980" s="93"/>
      <c r="G980" s="93"/>
      <c r="H980" s="75"/>
      <c r="I980" s="75"/>
      <c r="J980" s="75"/>
      <c r="K980" s="76"/>
    </row>
    <row r="981" spans="2:11" ht="15">
      <c r="B981" s="75"/>
      <c r="C981" s="79"/>
      <c r="D981" s="93"/>
      <c r="E981" s="93"/>
      <c r="F981" s="93"/>
      <c r="G981" s="93"/>
      <c r="H981" s="75"/>
      <c r="I981" s="75"/>
      <c r="J981" s="75"/>
      <c r="K981" s="76"/>
    </row>
    <row r="982" spans="2:11" ht="15">
      <c r="B982" s="75"/>
      <c r="C982" s="79"/>
      <c r="D982" s="93"/>
      <c r="E982" s="93"/>
      <c r="F982" s="93"/>
      <c r="G982" s="93"/>
      <c r="H982" s="75"/>
      <c r="I982" s="75"/>
      <c r="J982" s="75"/>
      <c r="K982" s="76"/>
    </row>
    <row r="983" spans="2:11" ht="15">
      <c r="B983" s="75"/>
      <c r="C983" s="79"/>
      <c r="D983" s="93"/>
      <c r="E983" s="93"/>
      <c r="F983" s="93"/>
      <c r="G983" s="93"/>
      <c r="H983" s="75"/>
      <c r="I983" s="75"/>
      <c r="J983" s="75"/>
      <c r="K983" s="76"/>
    </row>
    <row r="984" spans="2:11" ht="15">
      <c r="B984" s="75"/>
      <c r="C984" s="79"/>
      <c r="D984" s="93"/>
      <c r="E984" s="93"/>
      <c r="F984" s="93"/>
      <c r="G984" s="93"/>
      <c r="H984" s="75"/>
      <c r="I984" s="75"/>
      <c r="J984" s="75"/>
      <c r="K984" s="76"/>
    </row>
    <row r="985" spans="2:11" ht="15">
      <c r="B985" s="75"/>
      <c r="C985" s="79"/>
      <c r="D985" s="93"/>
      <c r="E985" s="93"/>
      <c r="F985" s="93"/>
      <c r="G985" s="93"/>
      <c r="H985" s="75"/>
      <c r="I985" s="75"/>
      <c r="J985" s="75"/>
      <c r="K985" s="76"/>
    </row>
    <row r="986" spans="2:11" ht="15">
      <c r="B986" s="75"/>
      <c r="C986" s="79"/>
      <c r="D986" s="93"/>
      <c r="E986" s="93"/>
      <c r="F986" s="93"/>
      <c r="G986" s="93"/>
      <c r="H986" s="75"/>
      <c r="I986" s="75"/>
      <c r="J986" s="75"/>
      <c r="K986" s="76"/>
    </row>
    <row r="987" spans="2:11" ht="15">
      <c r="B987" s="75"/>
      <c r="C987" s="79"/>
      <c r="D987" s="93"/>
      <c r="E987" s="93"/>
      <c r="F987" s="93"/>
      <c r="G987" s="93"/>
      <c r="H987" s="75"/>
      <c r="I987" s="75"/>
      <c r="J987" s="75"/>
      <c r="K987" s="76"/>
    </row>
    <row r="988" spans="2:11" ht="15">
      <c r="B988" s="75"/>
      <c r="C988" s="79"/>
      <c r="D988" s="93"/>
      <c r="E988" s="93"/>
      <c r="F988" s="93"/>
      <c r="G988" s="93"/>
      <c r="H988" s="75"/>
      <c r="I988" s="75"/>
      <c r="J988" s="75"/>
      <c r="K988" s="76"/>
    </row>
    <row r="989" spans="2:11" ht="15">
      <c r="B989" s="75"/>
      <c r="C989" s="79"/>
      <c r="D989" s="93"/>
      <c r="E989" s="93"/>
      <c r="F989" s="93"/>
      <c r="G989" s="93"/>
      <c r="H989" s="75"/>
      <c r="I989" s="75"/>
      <c r="J989" s="75"/>
      <c r="K989" s="76"/>
    </row>
    <row r="990" spans="2:11" ht="15">
      <c r="B990" s="75"/>
      <c r="C990" s="79"/>
      <c r="D990" s="93"/>
      <c r="E990" s="93"/>
      <c r="F990" s="93"/>
      <c r="G990" s="93"/>
      <c r="H990" s="75"/>
      <c r="I990" s="75"/>
      <c r="J990" s="75"/>
      <c r="K990" s="76"/>
    </row>
    <row r="991" spans="2:11" ht="15">
      <c r="B991" s="75"/>
      <c r="C991" s="79"/>
      <c r="D991" s="93"/>
      <c r="E991" s="93"/>
      <c r="F991" s="93"/>
      <c r="G991" s="93"/>
      <c r="H991" s="75"/>
      <c r="I991" s="75"/>
      <c r="J991" s="75"/>
      <c r="K991" s="76"/>
    </row>
    <row r="992" spans="2:11" ht="15">
      <c r="B992" s="75"/>
      <c r="C992" s="79"/>
      <c r="D992" s="93"/>
      <c r="E992" s="93"/>
      <c r="F992" s="93"/>
      <c r="G992" s="93"/>
      <c r="H992" s="75"/>
      <c r="I992" s="75"/>
      <c r="J992" s="75"/>
      <c r="K992" s="76"/>
    </row>
    <row r="993" spans="2:11" ht="15">
      <c r="B993" s="75"/>
      <c r="C993" s="79"/>
      <c r="D993" s="93"/>
      <c r="E993" s="93"/>
      <c r="F993" s="93"/>
      <c r="G993" s="93"/>
      <c r="H993" s="75"/>
      <c r="I993" s="75"/>
      <c r="J993" s="75"/>
      <c r="K993" s="76"/>
    </row>
    <row r="994" spans="2:11" ht="15">
      <c r="B994" s="75"/>
      <c r="C994" s="79"/>
      <c r="D994" s="93"/>
      <c r="E994" s="93"/>
      <c r="F994" s="93"/>
      <c r="G994" s="93"/>
      <c r="H994" s="75"/>
      <c r="I994" s="75"/>
      <c r="J994" s="75"/>
      <c r="K994" s="76"/>
    </row>
    <row r="995" spans="2:11" ht="15">
      <c r="B995" s="75"/>
      <c r="C995" s="79"/>
      <c r="D995" s="93"/>
      <c r="E995" s="93"/>
      <c r="F995" s="93"/>
      <c r="G995" s="93"/>
      <c r="H995" s="75"/>
      <c r="I995" s="75"/>
      <c r="J995" s="75"/>
      <c r="K995" s="76"/>
    </row>
    <row r="996" spans="2:11" ht="15">
      <c r="B996" s="75"/>
      <c r="C996" s="79"/>
      <c r="D996" s="93"/>
      <c r="E996" s="93"/>
      <c r="F996" s="93"/>
      <c r="G996" s="93"/>
      <c r="H996" s="75"/>
      <c r="I996" s="75"/>
      <c r="J996" s="75"/>
      <c r="K996" s="76"/>
    </row>
    <row r="997" spans="2:11" ht="15">
      <c r="B997" s="75"/>
      <c r="C997" s="79"/>
      <c r="D997" s="93"/>
      <c r="E997" s="93"/>
      <c r="F997" s="93"/>
      <c r="G997" s="93"/>
      <c r="H997" s="75"/>
      <c r="I997" s="75"/>
      <c r="J997" s="75"/>
      <c r="K997" s="76"/>
    </row>
    <row r="998" spans="2:11" ht="15">
      <c r="B998" s="75"/>
      <c r="C998" s="79"/>
      <c r="D998" s="93"/>
      <c r="E998" s="93"/>
      <c r="F998" s="93"/>
      <c r="G998" s="93"/>
      <c r="H998" s="75"/>
      <c r="I998" s="75"/>
      <c r="J998" s="75"/>
      <c r="K998" s="76"/>
    </row>
    <row r="999" spans="2:11" ht="15">
      <c r="B999" s="75"/>
      <c r="C999" s="79"/>
      <c r="D999" s="93"/>
      <c r="E999" s="93"/>
      <c r="F999" s="93"/>
      <c r="G999" s="93"/>
      <c r="H999" s="75"/>
      <c r="I999" s="75"/>
      <c r="J999" s="75"/>
      <c r="K999" s="76"/>
    </row>
    <row r="1000" spans="2:11" ht="15">
      <c r="B1000" s="75"/>
      <c r="C1000" s="79"/>
      <c r="D1000" s="93"/>
      <c r="E1000" s="93"/>
      <c r="F1000" s="93"/>
      <c r="G1000" s="93"/>
      <c r="H1000" s="75"/>
      <c r="I1000" s="75"/>
      <c r="J1000" s="75"/>
      <c r="K1000" s="76"/>
    </row>
    <row r="1001" spans="2:11" ht="15">
      <c r="B1001" s="75"/>
      <c r="C1001" s="79"/>
      <c r="D1001" s="93"/>
      <c r="E1001" s="93"/>
      <c r="F1001" s="93"/>
      <c r="G1001" s="93"/>
      <c r="H1001" s="75"/>
      <c r="I1001" s="75"/>
      <c r="J1001" s="75"/>
      <c r="K1001" s="76"/>
    </row>
    <row r="1002" spans="2:11" ht="15">
      <c r="B1002" s="75"/>
      <c r="C1002" s="79"/>
      <c r="D1002" s="93"/>
      <c r="E1002" s="93"/>
      <c r="F1002" s="93"/>
      <c r="G1002" s="93"/>
      <c r="H1002" s="75"/>
      <c r="I1002" s="75"/>
      <c r="J1002" s="75"/>
      <c r="K1002" s="76"/>
    </row>
    <row r="1003" spans="2:11" ht="15">
      <c r="B1003" s="75"/>
      <c r="C1003" s="79"/>
      <c r="D1003" s="93"/>
      <c r="E1003" s="93"/>
      <c r="F1003" s="93"/>
      <c r="G1003" s="93"/>
      <c r="H1003" s="75"/>
      <c r="I1003" s="75"/>
      <c r="J1003" s="75"/>
      <c r="K1003" s="76"/>
    </row>
    <row r="1004" spans="2:11" ht="15">
      <c r="B1004" s="75"/>
      <c r="C1004" s="79"/>
      <c r="D1004" s="93"/>
      <c r="E1004" s="93"/>
      <c r="F1004" s="93"/>
      <c r="G1004" s="93"/>
      <c r="H1004" s="75"/>
      <c r="I1004" s="75"/>
      <c r="J1004" s="75"/>
      <c r="K1004" s="76"/>
    </row>
    <row r="1005" spans="2:11" ht="15">
      <c r="B1005" s="75"/>
      <c r="C1005" s="79"/>
      <c r="D1005" s="93"/>
      <c r="E1005" s="93"/>
      <c r="F1005" s="93"/>
      <c r="G1005" s="93"/>
      <c r="H1005" s="75"/>
      <c r="I1005" s="75"/>
      <c r="J1005" s="75"/>
      <c r="K1005" s="76"/>
    </row>
    <row r="1006" spans="2:11" ht="15">
      <c r="B1006" s="75"/>
      <c r="C1006" s="79"/>
      <c r="D1006" s="93"/>
      <c r="E1006" s="93"/>
      <c r="F1006" s="93"/>
      <c r="G1006" s="93"/>
      <c r="H1006" s="75"/>
      <c r="I1006" s="75"/>
      <c r="J1006" s="75"/>
      <c r="K1006" s="76"/>
    </row>
    <row r="1007" spans="2:11" ht="15">
      <c r="B1007" s="75"/>
      <c r="C1007" s="79"/>
      <c r="D1007" s="93"/>
      <c r="E1007" s="93"/>
      <c r="F1007" s="93"/>
      <c r="G1007" s="93"/>
      <c r="H1007" s="75"/>
      <c r="I1007" s="75"/>
      <c r="J1007" s="75"/>
      <c r="K1007" s="76"/>
    </row>
    <row r="1008" spans="2:11" ht="15">
      <c r="B1008" s="75"/>
      <c r="C1008" s="79"/>
      <c r="D1008" s="93"/>
      <c r="E1008" s="93"/>
      <c r="F1008" s="93"/>
      <c r="G1008" s="93"/>
      <c r="H1008" s="75"/>
      <c r="I1008" s="75"/>
      <c r="J1008" s="75"/>
      <c r="K1008" s="76"/>
    </row>
    <row r="1009" spans="2:11" ht="15">
      <c r="B1009" s="75"/>
      <c r="C1009" s="79"/>
      <c r="D1009" s="93"/>
      <c r="E1009" s="93"/>
      <c r="F1009" s="93"/>
      <c r="G1009" s="93"/>
      <c r="H1009" s="75"/>
      <c r="I1009" s="75"/>
      <c r="J1009" s="75"/>
      <c r="K1009" s="76"/>
    </row>
    <row r="1010" spans="2:11" ht="15">
      <c r="B1010" s="75"/>
      <c r="C1010" s="79"/>
      <c r="D1010" s="93"/>
      <c r="E1010" s="93"/>
      <c r="F1010" s="93"/>
      <c r="G1010" s="93"/>
      <c r="H1010" s="75"/>
      <c r="I1010" s="75"/>
      <c r="J1010" s="75"/>
      <c r="K1010" s="76"/>
    </row>
    <row r="1011" spans="2:11" ht="15">
      <c r="B1011" s="75"/>
      <c r="C1011" s="79"/>
      <c r="D1011" s="93"/>
      <c r="E1011" s="93"/>
      <c r="F1011" s="93"/>
      <c r="G1011" s="93"/>
      <c r="H1011" s="75"/>
      <c r="I1011" s="75"/>
      <c r="J1011" s="75"/>
      <c r="K1011" s="76"/>
    </row>
    <row r="1012" spans="2:11" ht="15">
      <c r="B1012" s="75"/>
      <c r="C1012" s="79"/>
      <c r="D1012" s="93"/>
      <c r="E1012" s="93"/>
      <c r="F1012" s="93"/>
      <c r="G1012" s="93"/>
      <c r="H1012" s="75"/>
      <c r="I1012" s="75"/>
      <c r="J1012" s="75"/>
      <c r="K1012" s="76"/>
    </row>
    <row r="1013" spans="2:11" ht="15">
      <c r="B1013" s="75"/>
      <c r="C1013" s="79"/>
      <c r="D1013" s="93"/>
      <c r="E1013" s="93"/>
      <c r="F1013" s="93"/>
      <c r="G1013" s="93"/>
      <c r="H1013" s="75"/>
      <c r="I1013" s="75"/>
      <c r="J1013" s="75"/>
      <c r="K1013" s="76"/>
    </row>
    <row r="1014" spans="2:11" ht="15">
      <c r="B1014" s="75"/>
      <c r="C1014" s="79"/>
      <c r="D1014" s="93"/>
      <c r="E1014" s="93"/>
      <c r="F1014" s="93"/>
      <c r="G1014" s="93"/>
      <c r="H1014" s="75"/>
      <c r="I1014" s="75"/>
      <c r="J1014" s="75"/>
      <c r="K1014" s="76"/>
    </row>
    <row r="1015" spans="2:11" ht="15">
      <c r="B1015" s="75"/>
      <c r="C1015" s="79"/>
      <c r="D1015" s="93"/>
      <c r="E1015" s="93"/>
      <c r="F1015" s="93"/>
      <c r="G1015" s="93"/>
      <c r="H1015" s="75"/>
      <c r="I1015" s="75"/>
      <c r="J1015" s="75"/>
      <c r="K1015" s="76"/>
    </row>
    <row r="1016" spans="2:11" ht="15">
      <c r="B1016" s="75"/>
      <c r="C1016" s="79"/>
      <c r="D1016" s="93"/>
      <c r="E1016" s="93"/>
      <c r="F1016" s="93"/>
      <c r="G1016" s="93"/>
      <c r="H1016" s="75"/>
      <c r="I1016" s="75"/>
      <c r="J1016" s="75"/>
      <c r="K1016" s="76"/>
    </row>
    <row r="1017" spans="2:11" ht="15">
      <c r="B1017" s="75"/>
      <c r="C1017" s="79"/>
      <c r="D1017" s="93"/>
      <c r="E1017" s="93"/>
      <c r="F1017" s="93"/>
      <c r="G1017" s="93"/>
      <c r="H1017" s="75"/>
      <c r="I1017" s="75"/>
      <c r="J1017" s="75"/>
      <c r="K1017" s="76"/>
    </row>
    <row r="1018" spans="2:11" ht="15">
      <c r="B1018" s="75"/>
      <c r="C1018" s="79"/>
      <c r="D1018" s="93"/>
      <c r="E1018" s="93"/>
      <c r="F1018" s="93"/>
      <c r="G1018" s="93"/>
      <c r="H1018" s="75"/>
      <c r="I1018" s="75"/>
      <c r="J1018" s="75"/>
      <c r="K1018" s="76"/>
    </row>
    <row r="1019" spans="2:11" ht="15">
      <c r="B1019" s="75"/>
      <c r="C1019" s="79"/>
      <c r="D1019" s="93"/>
      <c r="E1019" s="93"/>
      <c r="F1019" s="93"/>
      <c r="G1019" s="93"/>
      <c r="H1019" s="75"/>
      <c r="I1019" s="75"/>
      <c r="J1019" s="75"/>
      <c r="K1019" s="76"/>
    </row>
    <row r="1020" spans="2:11" ht="15">
      <c r="B1020" s="75"/>
      <c r="C1020" s="79"/>
      <c r="D1020" s="93"/>
      <c r="E1020" s="93"/>
      <c r="F1020" s="93"/>
      <c r="G1020" s="93"/>
      <c r="H1020" s="75"/>
      <c r="I1020" s="75"/>
      <c r="J1020" s="75"/>
      <c r="K1020" s="76"/>
    </row>
    <row r="1021" spans="2:11" ht="15">
      <c r="B1021" s="75"/>
      <c r="C1021" s="79"/>
      <c r="D1021" s="93"/>
      <c r="E1021" s="93"/>
      <c r="F1021" s="93"/>
      <c r="G1021" s="93"/>
      <c r="H1021" s="75"/>
      <c r="I1021" s="75"/>
      <c r="J1021" s="75"/>
      <c r="K1021" s="76"/>
    </row>
    <row r="1022" spans="2:11" ht="15">
      <c r="B1022" s="75"/>
      <c r="C1022" s="79"/>
      <c r="D1022" s="93"/>
      <c r="E1022" s="93"/>
      <c r="F1022" s="93"/>
      <c r="G1022" s="93"/>
      <c r="H1022" s="75"/>
      <c r="I1022" s="75"/>
      <c r="J1022" s="75"/>
      <c r="K1022" s="76"/>
    </row>
    <row r="1023" spans="2:11" ht="15">
      <c r="B1023" s="75"/>
      <c r="C1023" s="79"/>
      <c r="D1023" s="93"/>
      <c r="E1023" s="93"/>
      <c r="F1023" s="93"/>
      <c r="G1023" s="93"/>
      <c r="H1023" s="75"/>
      <c r="I1023" s="75"/>
      <c r="J1023" s="75"/>
      <c r="K1023" s="76"/>
    </row>
    <row r="1024" spans="2:11" ht="15">
      <c r="B1024" s="75"/>
      <c r="C1024" s="79"/>
      <c r="D1024" s="93"/>
      <c r="E1024" s="93"/>
      <c r="F1024" s="93"/>
      <c r="G1024" s="93"/>
      <c r="H1024" s="75"/>
      <c r="I1024" s="75"/>
      <c r="J1024" s="75"/>
      <c r="K1024" s="76"/>
    </row>
    <row r="1025" spans="2:11" ht="15">
      <c r="B1025" s="75"/>
      <c r="C1025" s="79"/>
      <c r="D1025" s="93"/>
      <c r="E1025" s="93"/>
      <c r="F1025" s="93"/>
      <c r="G1025" s="93"/>
      <c r="H1025" s="75"/>
      <c r="I1025" s="75"/>
      <c r="J1025" s="75"/>
      <c r="K1025" s="76"/>
    </row>
    <row r="1026" spans="2:11" ht="15">
      <c r="B1026" s="75"/>
      <c r="C1026" s="79"/>
      <c r="D1026" s="93"/>
      <c r="E1026" s="93"/>
      <c r="F1026" s="93"/>
      <c r="G1026" s="93"/>
      <c r="H1026" s="75"/>
      <c r="I1026" s="75"/>
      <c r="J1026" s="75"/>
      <c r="K1026" s="76"/>
    </row>
    <row r="1027" spans="2:11" ht="15">
      <c r="B1027" s="75"/>
      <c r="C1027" s="79"/>
      <c r="D1027" s="93"/>
      <c r="E1027" s="93"/>
      <c r="F1027" s="93"/>
      <c r="G1027" s="93"/>
      <c r="H1027" s="75"/>
      <c r="I1027" s="75"/>
      <c r="J1027" s="75"/>
      <c r="K1027" s="76"/>
    </row>
    <row r="1028" spans="2:11" ht="15">
      <c r="B1028" s="75"/>
      <c r="C1028" s="79"/>
      <c r="D1028" s="93"/>
      <c r="E1028" s="93"/>
      <c r="F1028" s="93"/>
      <c r="G1028" s="93"/>
      <c r="H1028" s="75"/>
      <c r="I1028" s="75"/>
      <c r="J1028" s="75"/>
      <c r="K1028" s="76"/>
    </row>
    <row r="1029" spans="2:11" ht="15">
      <c r="B1029" s="75"/>
      <c r="C1029" s="79"/>
      <c r="D1029" s="93"/>
      <c r="E1029" s="93"/>
      <c r="F1029" s="93"/>
      <c r="G1029" s="93"/>
      <c r="H1029" s="75"/>
      <c r="I1029" s="75"/>
      <c r="J1029" s="75"/>
      <c r="K1029" s="76"/>
    </row>
    <row r="1030" spans="2:11" ht="15">
      <c r="B1030" s="75"/>
      <c r="C1030" s="79"/>
      <c r="D1030" s="93"/>
      <c r="E1030" s="93"/>
      <c r="F1030" s="93"/>
      <c r="G1030" s="93"/>
      <c r="H1030" s="75"/>
      <c r="I1030" s="75"/>
      <c r="J1030" s="75"/>
      <c r="K1030" s="76"/>
    </row>
    <row r="1031" spans="2:11" ht="15">
      <c r="B1031" s="75"/>
      <c r="C1031" s="79"/>
      <c r="D1031" s="93"/>
      <c r="E1031" s="93"/>
      <c r="F1031" s="93"/>
      <c r="G1031" s="93"/>
      <c r="H1031" s="75"/>
      <c r="I1031" s="75"/>
      <c r="J1031" s="75"/>
      <c r="K1031" s="76"/>
    </row>
    <row r="1032" spans="2:11" ht="15">
      <c r="B1032" s="75"/>
      <c r="C1032" s="79"/>
      <c r="D1032" s="93"/>
      <c r="E1032" s="93"/>
      <c r="F1032" s="93"/>
      <c r="G1032" s="93"/>
      <c r="H1032" s="75"/>
      <c r="I1032" s="75"/>
      <c r="J1032" s="75"/>
      <c r="K1032" s="76"/>
    </row>
    <row r="1033" spans="2:11" ht="15">
      <c r="B1033" s="75"/>
      <c r="C1033" s="79"/>
      <c r="D1033" s="93"/>
      <c r="E1033" s="93"/>
      <c r="F1033" s="93"/>
      <c r="G1033" s="93"/>
      <c r="H1033" s="75"/>
      <c r="I1033" s="75"/>
      <c r="J1033" s="75"/>
      <c r="K1033" s="76"/>
    </row>
    <row r="1034" spans="2:11" ht="15">
      <c r="B1034" s="75"/>
      <c r="C1034" s="79"/>
      <c r="D1034" s="93"/>
      <c r="E1034" s="93"/>
      <c r="F1034" s="93"/>
      <c r="G1034" s="93"/>
      <c r="H1034" s="75"/>
      <c r="I1034" s="75"/>
      <c r="J1034" s="75"/>
      <c r="K1034" s="76"/>
    </row>
    <row r="1035" spans="2:11" ht="15">
      <c r="B1035" s="75"/>
      <c r="C1035" s="79"/>
      <c r="D1035" s="93"/>
      <c r="E1035" s="93"/>
      <c r="F1035" s="93"/>
      <c r="G1035" s="93"/>
      <c r="H1035" s="75"/>
      <c r="I1035" s="75"/>
      <c r="J1035" s="75"/>
      <c r="K1035" s="76"/>
    </row>
    <row r="1036" spans="2:11" ht="15">
      <c r="B1036" s="75"/>
      <c r="C1036" s="79"/>
      <c r="D1036" s="93"/>
      <c r="E1036" s="93"/>
      <c r="F1036" s="93"/>
      <c r="G1036" s="93"/>
      <c r="H1036" s="75"/>
      <c r="I1036" s="75"/>
      <c r="J1036" s="75"/>
      <c r="K1036" s="76"/>
    </row>
    <row r="1037" spans="2:11" ht="15">
      <c r="B1037" s="75"/>
      <c r="C1037" s="79"/>
      <c r="D1037" s="93"/>
      <c r="E1037" s="93"/>
      <c r="F1037" s="93"/>
      <c r="G1037" s="93"/>
      <c r="H1037" s="75"/>
      <c r="I1037" s="75"/>
      <c r="J1037" s="75"/>
      <c r="K1037" s="76"/>
    </row>
    <row r="1038" spans="2:11" ht="15">
      <c r="B1038" s="75"/>
      <c r="C1038" s="79"/>
      <c r="D1038" s="93"/>
      <c r="E1038" s="93"/>
      <c r="F1038" s="93"/>
      <c r="G1038" s="93"/>
      <c r="H1038" s="75"/>
      <c r="I1038" s="75"/>
      <c r="J1038" s="75"/>
      <c r="K1038" s="76"/>
    </row>
    <row r="1039" spans="2:11" ht="15">
      <c r="B1039" s="75"/>
      <c r="C1039" s="79"/>
      <c r="D1039" s="93"/>
      <c r="E1039" s="93"/>
      <c r="F1039" s="93"/>
      <c r="G1039" s="93"/>
      <c r="H1039" s="75"/>
      <c r="I1039" s="75"/>
      <c r="J1039" s="75"/>
      <c r="K1039" s="76"/>
    </row>
    <row r="1040" spans="2:11" ht="15">
      <c r="B1040" s="75"/>
      <c r="C1040" s="79"/>
      <c r="D1040" s="93"/>
      <c r="E1040" s="93"/>
      <c r="F1040" s="93"/>
      <c r="G1040" s="93"/>
      <c r="H1040" s="75"/>
      <c r="I1040" s="75"/>
      <c r="J1040" s="75"/>
      <c r="K1040" s="76"/>
    </row>
    <row r="1041" spans="2:11" ht="15">
      <c r="B1041" s="75"/>
      <c r="C1041" s="79"/>
      <c r="D1041" s="93"/>
      <c r="E1041" s="93"/>
      <c r="F1041" s="93"/>
      <c r="G1041" s="93"/>
      <c r="H1041" s="75"/>
      <c r="I1041" s="75"/>
      <c r="J1041" s="75"/>
      <c r="K1041" s="76"/>
    </row>
    <row r="1042" spans="2:11" ht="15">
      <c r="B1042" s="75"/>
      <c r="C1042" s="79"/>
      <c r="D1042" s="93"/>
      <c r="E1042" s="93"/>
      <c r="F1042" s="93"/>
      <c r="G1042" s="93"/>
      <c r="H1042" s="75"/>
      <c r="I1042" s="75"/>
      <c r="J1042" s="75"/>
      <c r="K1042" s="76"/>
    </row>
    <row r="1043" spans="2:11" ht="15">
      <c r="B1043" s="75"/>
      <c r="C1043" s="79"/>
      <c r="D1043" s="93"/>
      <c r="E1043" s="93"/>
      <c r="F1043" s="93"/>
      <c r="G1043" s="93"/>
      <c r="H1043" s="75"/>
      <c r="I1043" s="75"/>
      <c r="J1043" s="75"/>
      <c r="K1043" s="76"/>
    </row>
    <row r="1044" spans="2:11" ht="15">
      <c r="B1044" s="75"/>
      <c r="C1044" s="79"/>
      <c r="D1044" s="93"/>
      <c r="E1044" s="93"/>
      <c r="F1044" s="93"/>
      <c r="G1044" s="93"/>
      <c r="H1044" s="75"/>
      <c r="I1044" s="75"/>
      <c r="J1044" s="75"/>
      <c r="K1044" s="76"/>
    </row>
    <row r="1045" spans="2:11" ht="15">
      <c r="B1045" s="75"/>
      <c r="C1045" s="79"/>
      <c r="D1045" s="93"/>
      <c r="E1045" s="93"/>
      <c r="F1045" s="93"/>
      <c r="G1045" s="93"/>
      <c r="H1045" s="75"/>
      <c r="I1045" s="75"/>
      <c r="J1045" s="75"/>
      <c r="K1045" s="76"/>
    </row>
    <row r="1046" spans="2:11" ht="15">
      <c r="B1046" s="75"/>
      <c r="C1046" s="79"/>
      <c r="D1046" s="93"/>
      <c r="E1046" s="93"/>
      <c r="F1046" s="93"/>
      <c r="G1046" s="93"/>
      <c r="H1046" s="75"/>
      <c r="I1046" s="75"/>
      <c r="J1046" s="75"/>
      <c r="K1046" s="76"/>
    </row>
    <row r="1047" spans="2:11" ht="15">
      <c r="B1047" s="75"/>
      <c r="C1047" s="79"/>
      <c r="D1047" s="93"/>
      <c r="E1047" s="93"/>
      <c r="F1047" s="93"/>
      <c r="G1047" s="93"/>
      <c r="H1047" s="75"/>
      <c r="I1047" s="75"/>
      <c r="J1047" s="75"/>
      <c r="K1047" s="76"/>
    </row>
    <row r="1048" spans="2:11" ht="15">
      <c r="B1048" s="75"/>
      <c r="C1048" s="79"/>
      <c r="D1048" s="93"/>
      <c r="E1048" s="93"/>
      <c r="F1048" s="93"/>
      <c r="G1048" s="93"/>
      <c r="H1048" s="75"/>
      <c r="I1048" s="75"/>
      <c r="J1048" s="75"/>
      <c r="K1048" s="76"/>
    </row>
    <row r="1049" spans="2:11" ht="15">
      <c r="B1049" s="75"/>
      <c r="C1049" s="79"/>
      <c r="D1049" s="93"/>
      <c r="E1049" s="93"/>
      <c r="F1049" s="93"/>
      <c r="G1049" s="93"/>
      <c r="H1049" s="75"/>
      <c r="I1049" s="75"/>
      <c r="J1049" s="75"/>
      <c r="K1049" s="76"/>
    </row>
    <row r="1050" spans="2:11" ht="15">
      <c r="B1050" s="75"/>
      <c r="C1050" s="79"/>
      <c r="D1050" s="93"/>
      <c r="E1050" s="93"/>
      <c r="F1050" s="93"/>
      <c r="G1050" s="93"/>
      <c r="H1050" s="75"/>
      <c r="I1050" s="75"/>
      <c r="J1050" s="75"/>
      <c r="K1050" s="76"/>
    </row>
    <row r="1051" spans="2:11" ht="15">
      <c r="B1051" s="75"/>
      <c r="C1051" s="79"/>
      <c r="D1051" s="93"/>
      <c r="E1051" s="93"/>
      <c r="F1051" s="93"/>
      <c r="G1051" s="93"/>
      <c r="H1051" s="75"/>
      <c r="I1051" s="75"/>
      <c r="J1051" s="75"/>
      <c r="K1051" s="76"/>
    </row>
    <row r="1052" spans="2:11" ht="15">
      <c r="B1052" s="75"/>
      <c r="C1052" s="79"/>
      <c r="D1052" s="93"/>
      <c r="E1052" s="93"/>
      <c r="F1052" s="93"/>
      <c r="G1052" s="93"/>
      <c r="H1052" s="75"/>
      <c r="I1052" s="75"/>
      <c r="J1052" s="75"/>
      <c r="K1052" s="76"/>
    </row>
    <row r="1053" spans="2:11" ht="15">
      <c r="B1053" s="75"/>
      <c r="C1053" s="79"/>
      <c r="D1053" s="93"/>
      <c r="E1053" s="93"/>
      <c r="F1053" s="93"/>
      <c r="G1053" s="93"/>
      <c r="H1053" s="75"/>
      <c r="I1053" s="75"/>
      <c r="J1053" s="75"/>
      <c r="K1053" s="76"/>
    </row>
    <row r="1054" spans="2:11" ht="15">
      <c r="B1054" s="75"/>
      <c r="C1054" s="79"/>
      <c r="D1054" s="93"/>
      <c r="E1054" s="93"/>
      <c r="F1054" s="93"/>
      <c r="G1054" s="93"/>
      <c r="H1054" s="75"/>
      <c r="I1054" s="75"/>
      <c r="J1054" s="75"/>
      <c r="K1054" s="76"/>
    </row>
    <row r="1055" spans="2:11" ht="15">
      <c r="B1055" s="75"/>
      <c r="C1055" s="79"/>
      <c r="D1055" s="93"/>
      <c r="E1055" s="93"/>
      <c r="F1055" s="93"/>
      <c r="G1055" s="93"/>
      <c r="H1055" s="75"/>
      <c r="I1055" s="75"/>
      <c r="J1055" s="75"/>
      <c r="K1055" s="76"/>
    </row>
    <row r="1056" spans="2:11" ht="15">
      <c r="B1056" s="75"/>
      <c r="C1056" s="79"/>
      <c r="D1056" s="93"/>
      <c r="E1056" s="93"/>
      <c r="F1056" s="93"/>
      <c r="G1056" s="93"/>
      <c r="H1056" s="75"/>
      <c r="I1056" s="75"/>
      <c r="J1056" s="75"/>
      <c r="K1056" s="76"/>
    </row>
    <row r="1057" spans="2:11" ht="15">
      <c r="B1057" s="75"/>
      <c r="C1057" s="79"/>
      <c r="D1057" s="93"/>
      <c r="E1057" s="93"/>
      <c r="F1057" s="93"/>
      <c r="G1057" s="93"/>
      <c r="H1057" s="75"/>
      <c r="I1057" s="75"/>
      <c r="J1057" s="75"/>
      <c r="K1057" s="76"/>
    </row>
    <row r="1058" spans="2:11" ht="15">
      <c r="B1058" s="75"/>
      <c r="C1058" s="79"/>
      <c r="D1058" s="93"/>
      <c r="E1058" s="93"/>
      <c r="F1058" s="93"/>
      <c r="G1058" s="93"/>
      <c r="H1058" s="75"/>
      <c r="I1058" s="75"/>
      <c r="J1058" s="75"/>
      <c r="K1058" s="76"/>
    </row>
    <row r="1059" spans="2:11" ht="15">
      <c r="B1059" s="75"/>
      <c r="C1059" s="79"/>
      <c r="D1059" s="93"/>
      <c r="E1059" s="93"/>
      <c r="F1059" s="93"/>
      <c r="G1059" s="93"/>
      <c r="H1059" s="75"/>
      <c r="I1059" s="75"/>
      <c r="J1059" s="75"/>
      <c r="K1059" s="76"/>
    </row>
    <row r="1060" spans="2:11" ht="15">
      <c r="B1060" s="75"/>
      <c r="C1060" s="79"/>
      <c r="D1060" s="93"/>
      <c r="E1060" s="93"/>
      <c r="F1060" s="93"/>
      <c r="G1060" s="93"/>
      <c r="H1060" s="75"/>
      <c r="I1060" s="75"/>
      <c r="J1060" s="75"/>
      <c r="K1060" s="76"/>
    </row>
    <row r="1061" spans="2:11" ht="15">
      <c r="B1061" s="75"/>
      <c r="C1061" s="79"/>
      <c r="D1061" s="93"/>
      <c r="E1061" s="93"/>
      <c r="F1061" s="93"/>
      <c r="G1061" s="93"/>
      <c r="H1061" s="75"/>
      <c r="I1061" s="75"/>
      <c r="J1061" s="75"/>
      <c r="K1061" s="76"/>
    </row>
    <row r="1062" spans="2:11" ht="15">
      <c r="B1062" s="75"/>
      <c r="C1062" s="79"/>
      <c r="D1062" s="93"/>
      <c r="E1062" s="93"/>
      <c r="F1062" s="93"/>
      <c r="G1062" s="93"/>
      <c r="H1062" s="75"/>
      <c r="I1062" s="75"/>
      <c r="J1062" s="75"/>
      <c r="K1062" s="76"/>
    </row>
    <row r="1063" spans="2:11" ht="15">
      <c r="B1063" s="75"/>
      <c r="C1063" s="79"/>
      <c r="D1063" s="93"/>
      <c r="E1063" s="93"/>
      <c r="F1063" s="93"/>
      <c r="G1063" s="93"/>
      <c r="H1063" s="75"/>
      <c r="I1063" s="75"/>
      <c r="J1063" s="75"/>
      <c r="K1063" s="76"/>
    </row>
    <row r="1064" spans="2:11" ht="15">
      <c r="B1064" s="75"/>
      <c r="C1064" s="79"/>
      <c r="D1064" s="93"/>
      <c r="E1064" s="93"/>
      <c r="F1064" s="93"/>
      <c r="G1064" s="93"/>
      <c r="H1064" s="75"/>
      <c r="I1064" s="75"/>
      <c r="J1064" s="75"/>
      <c r="K1064" s="76"/>
    </row>
    <row r="1065" spans="2:11" ht="15">
      <c r="B1065" s="75"/>
      <c r="C1065" s="79"/>
      <c r="D1065" s="93"/>
      <c r="E1065" s="93"/>
      <c r="F1065" s="93"/>
      <c r="G1065" s="93"/>
      <c r="H1065" s="75"/>
      <c r="I1065" s="75"/>
      <c r="J1065" s="75"/>
      <c r="K1065" s="76"/>
    </row>
    <row r="1066" spans="2:11" ht="15">
      <c r="B1066" s="75"/>
      <c r="C1066" s="79"/>
      <c r="D1066" s="93"/>
      <c r="E1066" s="93"/>
      <c r="F1066" s="93"/>
      <c r="G1066" s="93"/>
      <c r="H1066" s="75"/>
      <c r="I1066" s="75"/>
      <c r="J1066" s="75"/>
      <c r="K1066" s="76"/>
    </row>
    <row r="1067" spans="2:11" ht="15">
      <c r="B1067" s="75"/>
      <c r="C1067" s="79"/>
      <c r="D1067" s="93"/>
      <c r="E1067" s="93"/>
      <c r="F1067" s="93"/>
      <c r="G1067" s="93"/>
      <c r="H1067" s="75"/>
      <c r="I1067" s="75"/>
      <c r="J1067" s="75"/>
      <c r="K1067" s="76"/>
    </row>
    <row r="1068" spans="2:11" ht="15">
      <c r="B1068" s="75"/>
      <c r="C1068" s="79"/>
      <c r="D1068" s="93"/>
      <c r="E1068" s="93"/>
      <c r="F1068" s="93"/>
      <c r="G1068" s="93"/>
      <c r="H1068" s="75"/>
      <c r="I1068" s="75"/>
      <c r="J1068" s="75"/>
      <c r="K1068" s="76"/>
    </row>
    <row r="1069" spans="2:11" ht="15">
      <c r="B1069" s="75"/>
      <c r="C1069" s="79"/>
      <c r="D1069" s="93"/>
      <c r="E1069" s="93"/>
      <c r="F1069" s="93"/>
      <c r="G1069" s="93"/>
      <c r="H1069" s="75"/>
      <c r="I1069" s="75"/>
      <c r="J1069" s="75"/>
      <c r="K1069" s="76"/>
    </row>
    <row r="1070" spans="2:11" ht="15">
      <c r="B1070" s="75"/>
      <c r="C1070" s="79"/>
      <c r="D1070" s="93"/>
      <c r="E1070" s="93"/>
      <c r="F1070" s="93"/>
      <c r="G1070" s="93"/>
      <c r="H1070" s="75"/>
      <c r="I1070" s="75"/>
      <c r="J1070" s="75"/>
      <c r="K1070" s="76"/>
    </row>
    <row r="1071" spans="2:11" ht="15">
      <c r="B1071" s="75"/>
      <c r="C1071" s="79"/>
      <c r="D1071" s="93"/>
      <c r="E1071" s="93"/>
      <c r="F1071" s="93"/>
      <c r="G1071" s="93"/>
      <c r="H1071" s="75"/>
      <c r="I1071" s="75"/>
      <c r="J1071" s="75"/>
      <c r="K1071" s="76"/>
    </row>
    <row r="1072" spans="2:11" ht="15">
      <c r="B1072" s="75"/>
      <c r="C1072" s="79"/>
      <c r="D1072" s="93"/>
      <c r="E1072" s="93"/>
      <c r="F1072" s="93"/>
      <c r="G1072" s="93"/>
      <c r="H1072" s="75"/>
      <c r="I1072" s="75"/>
      <c r="J1072" s="75"/>
      <c r="K1072" s="76"/>
    </row>
    <row r="1073" spans="2:11" ht="15">
      <c r="B1073" s="75"/>
      <c r="C1073" s="79"/>
      <c r="D1073" s="93"/>
      <c r="E1073" s="93"/>
      <c r="F1073" s="93"/>
      <c r="G1073" s="93"/>
      <c r="H1073" s="75"/>
      <c r="I1073" s="75"/>
      <c r="J1073" s="75"/>
      <c r="K1073" s="76"/>
    </row>
    <row r="1074" spans="2:11" ht="15">
      <c r="B1074" s="75"/>
      <c r="C1074" s="79"/>
      <c r="D1074" s="93"/>
      <c r="E1074" s="93"/>
      <c r="F1074" s="93"/>
      <c r="G1074" s="93"/>
      <c r="H1074" s="75"/>
      <c r="I1074" s="75"/>
      <c r="J1074" s="75"/>
      <c r="K1074" s="76"/>
    </row>
    <row r="1075" spans="2:11" ht="15">
      <c r="B1075" s="75"/>
      <c r="C1075" s="79"/>
      <c r="D1075" s="93"/>
      <c r="E1075" s="93"/>
      <c r="F1075" s="93"/>
      <c r="G1075" s="93"/>
      <c r="H1075" s="75"/>
      <c r="I1075" s="75"/>
      <c r="J1075" s="75"/>
      <c r="K1075" s="76"/>
    </row>
    <row r="1076" spans="2:11" ht="15">
      <c r="B1076" s="75"/>
      <c r="C1076" s="79"/>
      <c r="D1076" s="93"/>
      <c r="E1076" s="93"/>
      <c r="F1076" s="93"/>
      <c r="G1076" s="93"/>
      <c r="H1076" s="75"/>
      <c r="I1076" s="75"/>
      <c r="J1076" s="75"/>
      <c r="K1076" s="76"/>
    </row>
    <row r="1077" spans="2:11" ht="15">
      <c r="B1077" s="75"/>
      <c r="C1077" s="79"/>
      <c r="D1077" s="93"/>
      <c r="E1077" s="93"/>
      <c r="F1077" s="93"/>
      <c r="G1077" s="93"/>
      <c r="H1077" s="75"/>
      <c r="I1077" s="75"/>
      <c r="J1077" s="75"/>
      <c r="K1077" s="76"/>
    </row>
    <row r="1078" spans="2:11" ht="15">
      <c r="B1078" s="75"/>
      <c r="C1078" s="79"/>
      <c r="D1078" s="93"/>
      <c r="E1078" s="93"/>
      <c r="F1078" s="93"/>
      <c r="G1078" s="93"/>
      <c r="H1078" s="75"/>
      <c r="I1078" s="75"/>
      <c r="J1078" s="75"/>
      <c r="K1078" s="76"/>
    </row>
    <row r="1079" spans="2:11" ht="15">
      <c r="B1079" s="75"/>
      <c r="C1079" s="79"/>
      <c r="D1079" s="93"/>
      <c r="E1079" s="93"/>
      <c r="F1079" s="93"/>
      <c r="G1079" s="93"/>
      <c r="H1079" s="75"/>
      <c r="I1079" s="75"/>
      <c r="J1079" s="75"/>
      <c r="K1079" s="76"/>
    </row>
    <row r="1080" spans="2:11" ht="15">
      <c r="B1080" s="75"/>
      <c r="C1080" s="79"/>
      <c r="D1080" s="93"/>
      <c r="E1080" s="93"/>
      <c r="F1080" s="93"/>
      <c r="G1080" s="93"/>
      <c r="H1080" s="75"/>
      <c r="I1080" s="75"/>
      <c r="J1080" s="75"/>
      <c r="K1080" s="76"/>
    </row>
    <row r="1081" spans="2:11" ht="15">
      <c r="B1081" s="75"/>
      <c r="C1081" s="79"/>
      <c r="D1081" s="93"/>
      <c r="E1081" s="93"/>
      <c r="F1081" s="93"/>
      <c r="G1081" s="93"/>
      <c r="H1081" s="75"/>
      <c r="I1081" s="75"/>
      <c r="J1081" s="75"/>
      <c r="K1081" s="76"/>
    </row>
    <row r="1082" spans="2:11" ht="15">
      <c r="B1082" s="75"/>
      <c r="C1082" s="79"/>
      <c r="D1082" s="93"/>
      <c r="E1082" s="93"/>
      <c r="F1082" s="93"/>
      <c r="G1082" s="93"/>
      <c r="H1082" s="75"/>
      <c r="I1082" s="75"/>
      <c r="J1082" s="75"/>
      <c r="K1082" s="7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B30D6-3BE3-4DF1-995E-C3813B11F584}">
  <dimension ref="A1:I48"/>
  <sheetViews>
    <sheetView topLeftCell="A15" workbookViewId="0">
      <selection activeCell="U14" sqref="U14"/>
    </sheetView>
  </sheetViews>
  <sheetFormatPr defaultColWidth="12.5703125" defaultRowHeight="15"/>
  <cols>
    <col min="1" max="1" width="12.5703125" style="185"/>
    <col min="2" max="2" width="72.85546875" customWidth="1"/>
    <col min="5" max="5" width="2.42578125" customWidth="1"/>
    <col min="6" max="6" width="24" bestFit="1" customWidth="1"/>
    <col min="7" max="7" width="4.28515625" bestFit="1" customWidth="1"/>
    <col min="9" max="9" width="80.28515625" bestFit="1" customWidth="1"/>
  </cols>
  <sheetData>
    <row r="1" spans="1:9">
      <c r="B1" s="186" t="s">
        <v>349</v>
      </c>
      <c r="C1" s="186" t="s">
        <v>350</v>
      </c>
      <c r="D1" s="186" t="s">
        <v>351</v>
      </c>
      <c r="F1" s="187" t="s">
        <v>352</v>
      </c>
      <c r="G1" s="276" t="s">
        <v>353</v>
      </c>
      <c r="H1" s="276"/>
      <c r="I1" s="276"/>
    </row>
    <row r="2" spans="1:9">
      <c r="B2" s="188" t="s">
        <v>354</v>
      </c>
      <c r="C2" s="188" t="s">
        <v>28</v>
      </c>
      <c r="D2" s="188" t="s">
        <v>347</v>
      </c>
      <c r="F2" s="188" t="s">
        <v>355</v>
      </c>
      <c r="G2" s="188">
        <v>1</v>
      </c>
      <c r="H2" t="s">
        <v>356</v>
      </c>
      <c r="I2" s="189" t="s">
        <v>357</v>
      </c>
    </row>
    <row r="3" spans="1:9">
      <c r="B3" s="188" t="s">
        <v>358</v>
      </c>
      <c r="C3" s="188" t="s">
        <v>359</v>
      </c>
      <c r="D3" s="188" t="s">
        <v>360</v>
      </c>
      <c r="F3" s="188" t="s">
        <v>361</v>
      </c>
      <c r="G3" s="188">
        <v>2</v>
      </c>
      <c r="H3" t="s">
        <v>362</v>
      </c>
      <c r="I3" s="189" t="s">
        <v>363</v>
      </c>
    </row>
    <row r="4" spans="1:9">
      <c r="B4" s="188" t="s">
        <v>364</v>
      </c>
      <c r="F4" s="188" t="s">
        <v>365</v>
      </c>
      <c r="G4" s="188">
        <v>5</v>
      </c>
      <c r="H4" t="s">
        <v>366</v>
      </c>
      <c r="I4" s="189" t="s">
        <v>367</v>
      </c>
    </row>
    <row r="5" spans="1:9">
      <c r="B5" s="188" t="s">
        <v>368</v>
      </c>
      <c r="F5" s="188" t="s">
        <v>369</v>
      </c>
    </row>
    <row r="6" spans="1:9">
      <c r="B6" s="186" t="s">
        <v>370</v>
      </c>
      <c r="F6" s="188" t="s">
        <v>371</v>
      </c>
    </row>
    <row r="7" spans="1:9">
      <c r="A7" s="190" t="s">
        <v>372</v>
      </c>
      <c r="B7" s="191" t="s">
        <v>25</v>
      </c>
      <c r="C7" s="191"/>
      <c r="D7" s="191"/>
    </row>
    <row r="8" spans="1:9">
      <c r="A8" s="190" t="s">
        <v>373</v>
      </c>
      <c r="B8" s="191" t="s">
        <v>51</v>
      </c>
      <c r="F8" s="188" t="s">
        <v>374</v>
      </c>
    </row>
    <row r="9" spans="1:9">
      <c r="A9" s="190" t="s">
        <v>375</v>
      </c>
      <c r="B9" s="191" t="s">
        <v>70</v>
      </c>
      <c r="F9" s="188" t="s">
        <v>376</v>
      </c>
    </row>
    <row r="10" spans="1:9">
      <c r="A10" s="190" t="s">
        <v>377</v>
      </c>
      <c r="B10" s="191" t="s">
        <v>93</v>
      </c>
      <c r="F10" s="188" t="s">
        <v>378</v>
      </c>
    </row>
    <row r="11" spans="1:9">
      <c r="A11" s="190" t="s">
        <v>379</v>
      </c>
      <c r="B11" s="191" t="s">
        <v>108</v>
      </c>
    </row>
    <row r="12" spans="1:9">
      <c r="A12" s="190" t="s">
        <v>380</v>
      </c>
      <c r="B12" s="191" t="s">
        <v>119</v>
      </c>
      <c r="F12" s="192" t="s">
        <v>355</v>
      </c>
      <c r="G12" s="192" t="s">
        <v>347</v>
      </c>
      <c r="H12" s="192" t="s">
        <v>381</v>
      </c>
      <c r="I12" s="192" t="s">
        <v>382</v>
      </c>
    </row>
    <row r="13" spans="1:9">
      <c r="A13" s="190" t="s">
        <v>383</v>
      </c>
      <c r="B13" s="191" t="s">
        <v>132</v>
      </c>
      <c r="F13" s="193" t="s">
        <v>361</v>
      </c>
      <c r="G13" s="194" t="s">
        <v>360</v>
      </c>
      <c r="H13" s="194" t="s">
        <v>384</v>
      </c>
      <c r="I13" s="194" t="s">
        <v>385</v>
      </c>
    </row>
    <row r="14" spans="1:9">
      <c r="A14" s="190" t="s">
        <v>386</v>
      </c>
      <c r="B14" s="191" t="s">
        <v>145</v>
      </c>
      <c r="F14" s="195"/>
      <c r="G14" s="195"/>
      <c r="H14" s="194" t="s">
        <v>387</v>
      </c>
      <c r="I14" s="194" t="s">
        <v>384</v>
      </c>
    </row>
    <row r="15" spans="1:9">
      <c r="A15" s="190" t="s">
        <v>388</v>
      </c>
      <c r="B15" s="191" t="s">
        <v>166</v>
      </c>
      <c r="F15" s="195"/>
      <c r="G15" s="195"/>
      <c r="H15" s="194" t="s">
        <v>371</v>
      </c>
      <c r="I15" s="194" t="s">
        <v>387</v>
      </c>
    </row>
    <row r="16" spans="1:9">
      <c r="A16" s="190" t="s">
        <v>389</v>
      </c>
      <c r="B16" s="191" t="s">
        <v>187</v>
      </c>
      <c r="F16" s="195"/>
      <c r="G16" s="195"/>
      <c r="H16" s="195"/>
      <c r="I16" s="194" t="s">
        <v>371</v>
      </c>
    </row>
    <row r="17" spans="1:9">
      <c r="A17" s="190" t="s">
        <v>390</v>
      </c>
      <c r="B17" s="191" t="s">
        <v>391</v>
      </c>
      <c r="F17" s="195"/>
      <c r="G17" s="195"/>
      <c r="H17" s="195"/>
      <c r="I17" s="195"/>
    </row>
    <row r="18" spans="1:9">
      <c r="A18" s="190" t="s">
        <v>392</v>
      </c>
      <c r="B18" s="191" t="s">
        <v>223</v>
      </c>
    </row>
    <row r="19" spans="1:9">
      <c r="A19" s="190" t="s">
        <v>393</v>
      </c>
      <c r="B19" s="191" t="s">
        <v>394</v>
      </c>
    </row>
    <row r="20" spans="1:9">
      <c r="A20" s="190" t="s">
        <v>395</v>
      </c>
      <c r="B20" s="191" t="s">
        <v>241</v>
      </c>
      <c r="F20" s="187" t="s">
        <v>396</v>
      </c>
      <c r="H20" s="187" t="s">
        <v>397</v>
      </c>
    </row>
    <row r="21" spans="1:9">
      <c r="A21" s="190" t="s">
        <v>398</v>
      </c>
      <c r="B21" s="191" t="s">
        <v>252</v>
      </c>
      <c r="F21" t="s">
        <v>399</v>
      </c>
      <c r="H21" s="205" t="s">
        <v>400</v>
      </c>
    </row>
    <row r="22" spans="1:9">
      <c r="A22" s="190" t="s">
        <v>401</v>
      </c>
      <c r="B22" s="191" t="s">
        <v>265</v>
      </c>
      <c r="F22" t="s">
        <v>402</v>
      </c>
      <c r="H22" s="205" t="s">
        <v>9</v>
      </c>
    </row>
    <row r="23" spans="1:9">
      <c r="F23" t="s">
        <v>5</v>
      </c>
      <c r="H23" s="205" t="s">
        <v>403</v>
      </c>
    </row>
    <row r="24" spans="1:9">
      <c r="B24" s="186" t="s">
        <v>404</v>
      </c>
      <c r="F24" t="s">
        <v>405</v>
      </c>
      <c r="H24" s="205" t="s">
        <v>406</v>
      </c>
    </row>
    <row r="25" spans="1:9">
      <c r="B25" s="188" t="s">
        <v>407</v>
      </c>
      <c r="F25" s="206" t="s">
        <v>408</v>
      </c>
      <c r="H25" s="205" t="s">
        <v>409</v>
      </c>
    </row>
    <row r="26" spans="1:9">
      <c r="B26" s="188" t="s">
        <v>410</v>
      </c>
      <c r="F26" s="206" t="s">
        <v>411</v>
      </c>
      <c r="H26" s="205" t="s">
        <v>412</v>
      </c>
    </row>
    <row r="27" spans="1:9">
      <c r="B27" s="188" t="s">
        <v>413</v>
      </c>
      <c r="F27" s="206" t="s">
        <v>414</v>
      </c>
      <c r="H27" s="205" t="s">
        <v>415</v>
      </c>
    </row>
    <row r="28" spans="1:9">
      <c r="B28" s="188"/>
      <c r="F28" s="206" t="s">
        <v>416</v>
      </c>
      <c r="H28" s="206" t="s">
        <v>417</v>
      </c>
    </row>
    <row r="29" spans="1:9" ht="15.75" customHeight="1">
      <c r="B29" s="186" t="s">
        <v>418</v>
      </c>
      <c r="F29" s="206" t="s">
        <v>419</v>
      </c>
      <c r="H29" s="206" t="s">
        <v>420</v>
      </c>
    </row>
    <row r="30" spans="1:9" ht="15.75" customHeight="1">
      <c r="B30" s="196" t="s">
        <v>362</v>
      </c>
      <c r="F30" s="206" t="s">
        <v>421</v>
      </c>
      <c r="H30" s="206" t="s">
        <v>422</v>
      </c>
    </row>
    <row r="31" spans="1:9" ht="15.75" customHeight="1">
      <c r="B31" s="196" t="s">
        <v>356</v>
      </c>
      <c r="F31" s="206" t="s">
        <v>423</v>
      </c>
      <c r="H31" s="206" t="s">
        <v>424</v>
      </c>
    </row>
    <row r="32" spans="1:9" ht="15.75" customHeight="1">
      <c r="B32" s="196" t="s">
        <v>366</v>
      </c>
      <c r="F32" s="206" t="s">
        <v>425</v>
      </c>
      <c r="H32" s="206" t="s">
        <v>426</v>
      </c>
    </row>
    <row r="33" spans="2:8">
      <c r="F33" s="206" t="s">
        <v>427</v>
      </c>
    </row>
    <row r="34" spans="2:8" ht="15.75" customHeight="1">
      <c r="B34" s="186" t="s">
        <v>428</v>
      </c>
      <c r="F34" s="206" t="s">
        <v>429</v>
      </c>
    </row>
    <row r="35" spans="2:8" ht="15.75" customHeight="1">
      <c r="B35" s="196" t="s">
        <v>7</v>
      </c>
      <c r="F35" s="206" t="s">
        <v>430</v>
      </c>
    </row>
    <row r="36" spans="2:8" ht="15.75" customHeight="1">
      <c r="B36" s="196" t="s">
        <v>431</v>
      </c>
      <c r="F36" s="206" t="s">
        <v>432</v>
      </c>
      <c r="H36" s="206"/>
    </row>
    <row r="37" spans="2:8" ht="15.75" customHeight="1">
      <c r="B37" s="196" t="s">
        <v>433</v>
      </c>
      <c r="F37" s="206" t="s">
        <v>434</v>
      </c>
      <c r="H37" s="206"/>
    </row>
    <row r="38" spans="2:8" ht="15.75" customHeight="1">
      <c r="B38" s="186" t="s">
        <v>435</v>
      </c>
      <c r="F38" s="206" t="s">
        <v>436</v>
      </c>
      <c r="H38" s="206"/>
    </row>
    <row r="39" spans="2:8" ht="15.75" customHeight="1">
      <c r="B39" s="196" t="s">
        <v>437</v>
      </c>
      <c r="H39" s="206"/>
    </row>
    <row r="40" spans="2:8" ht="15.75" customHeight="1">
      <c r="B40" s="196" t="s">
        <v>438</v>
      </c>
      <c r="H40" s="206"/>
    </row>
    <row r="41" spans="2:8" ht="15.75" customHeight="1">
      <c r="B41" s="196" t="s">
        <v>439</v>
      </c>
      <c r="H41" s="206"/>
    </row>
    <row r="42" spans="2:8">
      <c r="B42" s="186" t="s">
        <v>440</v>
      </c>
      <c r="H42" s="206"/>
    </row>
    <row r="43" spans="2:8">
      <c r="B43" s="196" t="s">
        <v>441</v>
      </c>
      <c r="H43" s="206"/>
    </row>
    <row r="44" spans="2:8">
      <c r="B44" s="196" t="s">
        <v>442</v>
      </c>
      <c r="H44" s="206"/>
    </row>
    <row r="45" spans="2:8">
      <c r="B45" s="196" t="s">
        <v>11</v>
      </c>
      <c r="H45" s="206"/>
    </row>
    <row r="46" spans="2:8">
      <c r="H46" s="206"/>
    </row>
    <row r="47" spans="2:8">
      <c r="H47" s="206"/>
    </row>
    <row r="48" spans="2:8">
      <c r="H48" s="206"/>
    </row>
  </sheetData>
  <mergeCells count="1">
    <mergeCell ref="G1:I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20935d-3cb4-43ba-adb2-da5d9336ef0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F3E7669299ED498BF8670751246C9C" ma:contentTypeVersion="12" ma:contentTypeDescription="Create a new document." ma:contentTypeScope="" ma:versionID="99579a07d9128ec2e118d33671f23733">
  <xsd:schema xmlns:xsd="http://www.w3.org/2001/XMLSchema" xmlns:xs="http://www.w3.org/2001/XMLSchema" xmlns:p="http://schemas.microsoft.com/office/2006/metadata/properties" xmlns:ns2="4520935d-3cb4-43ba-adb2-da5d9336ef02" targetNamespace="http://schemas.microsoft.com/office/2006/metadata/properties" ma:root="true" ma:fieldsID="a8f0c31b3c72223f14bd9448749f391b" ns2:_="">
    <xsd:import namespace="4520935d-3cb4-43ba-adb2-da5d9336ef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20935d-3cb4-43ba-adb2-da5d9336ef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93a45ad-51f6-4a41-beee-2f64d7f715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904686-F935-4070-9FA6-A8EE1711790A}"/>
</file>

<file path=customXml/itemProps2.xml><?xml version="1.0" encoding="utf-8"?>
<ds:datastoreItem xmlns:ds="http://schemas.openxmlformats.org/officeDocument/2006/customXml" ds:itemID="{91E448BE-1996-4D5E-9B96-2D1672CEF494}"/>
</file>

<file path=customXml/itemProps3.xml><?xml version="1.0" encoding="utf-8"?>
<ds:datastoreItem xmlns:ds="http://schemas.openxmlformats.org/officeDocument/2006/customXml" ds:itemID="{2398C606-72B4-4910-812B-F2BE0EDCAA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MAKDOUD Sabrina</dc:creator>
  <cp:keywords/>
  <dc:description/>
  <cp:lastModifiedBy>Stéphane BOUCHUT</cp:lastModifiedBy>
  <cp:revision/>
  <dcterms:created xsi:type="dcterms:W3CDTF">2019-04-09T11:58:00Z</dcterms:created>
  <dcterms:modified xsi:type="dcterms:W3CDTF">2025-11-06T09:53:30Z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0x01010013F3E7669299ED498BF8670751246C9C</vt:lpwstr>
  </property>
  <property fmtid="{D5CDD505-2E9C-101B-9397-08002B2CF9AE}" pid="3" name="TaxKeyword">
    <vt:lpwstr/>
  </property>
  <property fmtid="{D5CDD505-2E9C-101B-9397-08002B2CF9AE}" pid="4" name="WSDocumentType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  <property fmtid="{D5CDD505-2E9C-101B-9397-08002B2CF9AE}" pid="11" name="Projet">
    <vt:lpwstr/>
  </property>
  <property fmtid="{D5CDD505-2E9C-101B-9397-08002B2CF9AE}" pid="12" name="MediaServiceImageTags">
    <vt:lpwstr/>
  </property>
  <property fmtid="{D5CDD505-2E9C-101B-9397-08002B2CF9AE}" pid="13" name="Statut_x0020_du_x0020_document">
    <vt:lpwstr/>
  </property>
  <property fmtid="{D5CDD505-2E9C-101B-9397-08002B2CF9AE}" pid="14" name="Cat_x00e9_gorie_x0020_Documentaire">
    <vt:lpwstr/>
  </property>
  <property fmtid="{D5CDD505-2E9C-101B-9397-08002B2CF9AE}" pid="15" name="March_x00e9_">
    <vt:lpwstr/>
  </property>
  <property fmtid="{D5CDD505-2E9C-101B-9397-08002B2CF9AE}" pid="16" name="Direction_x0020__x002F__x0020_Service">
    <vt:lpwstr/>
  </property>
  <property fmtid="{D5CDD505-2E9C-101B-9397-08002B2CF9AE}" pid="17" name="Type_x0020_de_x0020_document_x0020_ANS">
    <vt:lpwstr/>
  </property>
  <property fmtid="{D5CDD505-2E9C-101B-9397-08002B2CF9AE}" pid="18" name="Classification">
    <vt:lpwstr/>
  </property>
  <property fmtid="{D5CDD505-2E9C-101B-9397-08002B2CF9AE}" pid="19" name="Version_x0020_Applicative">
    <vt:lpwstr/>
  </property>
  <property fmtid="{D5CDD505-2E9C-101B-9397-08002B2CF9AE}" pid="20" name="Sort_x0020_Final_x0020__x0028_Archivage_x0029_1">
    <vt:lpwstr/>
  </property>
  <property fmtid="{D5CDD505-2E9C-101B-9397-08002B2CF9AE}" pid="21" name="Prestataire_x0028_s_x0029_">
    <vt:lpwstr/>
  </property>
  <property fmtid="{D5CDD505-2E9C-101B-9397-08002B2CF9AE}" pid="22" name="Marché">
    <vt:lpwstr/>
  </property>
  <property fmtid="{D5CDD505-2E9C-101B-9397-08002B2CF9AE}" pid="23" name="Type de document ANS">
    <vt:lpwstr/>
  </property>
  <property fmtid="{D5CDD505-2E9C-101B-9397-08002B2CF9AE}" pid="24" name="Direction / Service">
    <vt:lpwstr/>
  </property>
  <property fmtid="{D5CDD505-2E9C-101B-9397-08002B2CF9AE}" pid="25" name="Statut du document">
    <vt:lpwstr/>
  </property>
  <property fmtid="{D5CDD505-2E9C-101B-9397-08002B2CF9AE}" pid="26" name="Catégorie Documentaire">
    <vt:lpwstr/>
  </property>
  <property fmtid="{D5CDD505-2E9C-101B-9397-08002B2CF9AE}" pid="27" name="Sort Final (Archivage)1">
    <vt:lpwstr/>
  </property>
  <property fmtid="{D5CDD505-2E9C-101B-9397-08002B2CF9AE}" pid="28" name="Version Applicative">
    <vt:lpwstr/>
  </property>
  <property fmtid="{D5CDD505-2E9C-101B-9397-08002B2CF9AE}" pid="29" name="Prestataire(s)">
    <vt:lpwstr/>
  </property>
</Properties>
</file>